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BL11" i="1"/>
  <c r="BK11"/>
  <c r="BJ11"/>
  <c r="BI11"/>
  <c r="BH11"/>
  <c r="BG11"/>
  <c r="BF11"/>
  <c r="BE11"/>
  <c r="BD11"/>
  <c r="BN11" s="1"/>
  <c r="BC11"/>
  <c r="BO11" s="1"/>
  <c r="AU11"/>
  <c r="AT11"/>
  <c r="AS11"/>
  <c r="AR11"/>
  <c r="AQ11"/>
  <c r="AP11"/>
  <c r="AO11"/>
  <c r="AN11"/>
  <c r="AM11"/>
  <c r="AL11"/>
  <c r="AW11" s="1"/>
  <c r="AD11"/>
  <c r="AC11"/>
  <c r="AB11"/>
  <c r="AA11"/>
  <c r="Z11"/>
  <c r="Y11"/>
  <c r="X11"/>
  <c r="W11"/>
  <c r="V11"/>
  <c r="U11"/>
  <c r="AF11" s="1"/>
  <c r="BL8"/>
  <c r="BK8"/>
  <c r="BJ8"/>
  <c r="BI8"/>
  <c r="BH8"/>
  <c r="BG8"/>
  <c r="BF8"/>
  <c r="BE8"/>
  <c r="BD8"/>
  <c r="BC8"/>
  <c r="BN8" s="1"/>
  <c r="AU8"/>
  <c r="AT8"/>
  <c r="AS8"/>
  <c r="AR8"/>
  <c r="AQ8"/>
  <c r="AP8"/>
  <c r="AO8"/>
  <c r="AN8"/>
  <c r="AM8"/>
  <c r="AL8"/>
  <c r="AW8" s="1"/>
  <c r="AD8"/>
  <c r="AC8"/>
  <c r="AB8"/>
  <c r="AA8"/>
  <c r="Z8"/>
  <c r="Y8"/>
  <c r="X8"/>
  <c r="W8"/>
  <c r="V8"/>
  <c r="U8"/>
  <c r="AF8" s="1"/>
  <c r="N11"/>
  <c r="O11"/>
  <c r="P11"/>
  <c r="E11"/>
  <c r="F11"/>
  <c r="G11"/>
  <c r="H11"/>
  <c r="I11"/>
  <c r="J11"/>
  <c r="K11"/>
  <c r="L11"/>
  <c r="M11"/>
  <c r="D11"/>
  <c r="N8"/>
  <c r="O8"/>
  <c r="P8"/>
  <c r="E8"/>
  <c r="F8"/>
  <c r="G8"/>
  <c r="H8"/>
  <c r="I8"/>
  <c r="J8"/>
  <c r="K8"/>
  <c r="L8"/>
  <c r="M8"/>
  <c r="D8"/>
  <c r="BM11" l="1"/>
  <c r="AV11"/>
  <c r="AX11"/>
  <c r="AE11"/>
  <c r="AG11"/>
  <c r="BM8"/>
  <c r="BO8"/>
  <c r="AV8"/>
  <c r="AX8"/>
  <c r="AE8"/>
  <c r="AG8"/>
  <c r="BL10"/>
  <c r="BK10"/>
  <c r="BJ10"/>
  <c r="BI10"/>
  <c r="BH10"/>
  <c r="BG10"/>
  <c r="BF10"/>
  <c r="BE10"/>
  <c r="BD10"/>
  <c r="BC10"/>
  <c r="BL7"/>
  <c r="BK7"/>
  <c r="BJ7"/>
  <c r="BI7"/>
  <c r="BH7"/>
  <c r="BG7"/>
  <c r="BF7"/>
  <c r="BE7"/>
  <c r="BD7"/>
  <c r="BC7"/>
  <c r="AU10"/>
  <c r="AT10"/>
  <c r="AS10"/>
  <c r="AR10"/>
  <c r="AQ10"/>
  <c r="AP10"/>
  <c r="AO10"/>
  <c r="AN10"/>
  <c r="AM10"/>
  <c r="AL10"/>
  <c r="AU7"/>
  <c r="AT7"/>
  <c r="AS7"/>
  <c r="AR7"/>
  <c r="AQ7"/>
  <c r="AP7"/>
  <c r="AO7"/>
  <c r="AN7"/>
  <c r="AM7"/>
  <c r="AL7"/>
  <c r="AD10"/>
  <c r="AC10"/>
  <c r="AB10"/>
  <c r="AA10"/>
  <c r="Z10"/>
  <c r="Y10"/>
  <c r="X10"/>
  <c r="W10"/>
  <c r="V10"/>
  <c r="U10"/>
  <c r="AD7"/>
  <c r="AC7"/>
  <c r="AB7"/>
  <c r="AA7"/>
  <c r="Z7"/>
  <c r="Y7"/>
  <c r="X7"/>
  <c r="W7"/>
  <c r="V7"/>
  <c r="U7"/>
  <c r="D10"/>
  <c r="E10"/>
  <c r="F10"/>
  <c r="G10"/>
  <c r="H10"/>
  <c r="I10"/>
  <c r="J10"/>
  <c r="K10"/>
  <c r="L10"/>
  <c r="M10"/>
  <c r="E7"/>
  <c r="F7"/>
  <c r="G7"/>
  <c r="H7"/>
  <c r="I7"/>
  <c r="J7"/>
  <c r="K7"/>
  <c r="L7"/>
  <c r="M7"/>
  <c r="D7"/>
  <c r="BO10" l="1"/>
  <c r="BN10"/>
  <c r="BM10"/>
  <c r="BO9"/>
  <c r="BN9"/>
  <c r="BM9"/>
  <c r="BO7"/>
  <c r="BN7"/>
  <c r="BM7"/>
  <c r="BO6"/>
  <c r="BN6"/>
  <c r="BM6"/>
  <c r="BO5"/>
  <c r="BP10" s="1"/>
  <c r="BN5"/>
  <c r="BM5"/>
  <c r="BO4"/>
  <c r="BP7" s="1"/>
  <c r="BN4"/>
  <c r="BM4"/>
  <c r="AX10"/>
  <c r="AW10"/>
  <c r="AV10"/>
  <c r="AX9"/>
  <c r="AW9"/>
  <c r="AV9"/>
  <c r="AX7"/>
  <c r="AW7"/>
  <c r="AV7"/>
  <c r="AX6"/>
  <c r="AW6"/>
  <c r="AV6"/>
  <c r="AX5"/>
  <c r="AY10" s="1"/>
  <c r="AW5"/>
  <c r="AV5"/>
  <c r="AX4"/>
  <c r="AY7" s="1"/>
  <c r="AW4"/>
  <c r="AV4"/>
  <c r="AG10"/>
  <c r="AF10"/>
  <c r="AE10"/>
  <c r="AG9"/>
  <c r="AF9"/>
  <c r="AE9"/>
  <c r="AG7"/>
  <c r="AF7"/>
  <c r="AE7"/>
  <c r="AG6"/>
  <c r="AF6"/>
  <c r="AE6"/>
  <c r="AG5"/>
  <c r="AH10" s="1"/>
  <c r="AF5"/>
  <c r="AE5"/>
  <c r="AG4"/>
  <c r="AH7" s="1"/>
  <c r="AF4"/>
  <c r="AE4"/>
  <c r="N4"/>
  <c r="O4"/>
  <c r="P4"/>
  <c r="N5"/>
  <c r="O5"/>
  <c r="P5"/>
  <c r="N6"/>
  <c r="O6"/>
  <c r="P6"/>
  <c r="N9"/>
  <c r="O9"/>
  <c r="P9"/>
  <c r="Q7" l="1"/>
  <c r="Q10"/>
  <c r="P7"/>
  <c r="O7"/>
  <c r="N7"/>
  <c r="O10"/>
  <c r="N10" l="1"/>
  <c r="P10"/>
</calcChain>
</file>

<file path=xl/sharedStrings.xml><?xml version="1.0" encoding="utf-8"?>
<sst xmlns="http://schemas.openxmlformats.org/spreadsheetml/2006/main" count="52" uniqueCount="16">
  <si>
    <t>ALMERIA</t>
  </si>
  <si>
    <t>TARRAGONA</t>
  </si>
  <si>
    <t>BILBAO</t>
  </si>
  <si>
    <t>PLYMOUTH</t>
  </si>
  <si>
    <t>V EXTR (Tu 45 ºC)</t>
  </si>
  <si>
    <t>MIN</t>
  </si>
  <si>
    <t>MAX</t>
  </si>
  <si>
    <t>MEDIA</t>
  </si>
  <si>
    <t>VBLE - perfil ii</t>
  </si>
  <si>
    <t>VBLE - perfil iii</t>
  </si>
  <si>
    <t>CTE - perfil ii</t>
  </si>
  <si>
    <t>CTE - perfil iii</t>
  </si>
  <si>
    <t>diferencia (%) perfil ii</t>
  </si>
  <si>
    <t>diferencia (%) perfil iii</t>
  </si>
  <si>
    <t>diferencia perfil ii</t>
  </si>
  <si>
    <t>diferencia perfil iii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</si>
</sst>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/>
            </a:pPr>
            <a:r>
              <a:rPr lang="en-US" sz="1300"/>
              <a:t>ALMERÍA - Tu=</a:t>
            </a:r>
            <a:r>
              <a:rPr lang="en-US" sz="1300" baseline="0"/>
              <a:t> 45 ºC (AUX modulante)</a:t>
            </a:r>
            <a:endParaRPr lang="en-US" sz="1300"/>
          </a:p>
        </c:rich>
      </c:tx>
      <c:layout/>
    </c:title>
    <c:plotArea>
      <c:layout/>
      <c:scatterChart>
        <c:scatterStyle val="smoothMarker"/>
        <c:ser>
          <c:idx val="1"/>
          <c:order val="0"/>
          <c:tx>
            <c:strRef>
              <c:f>Hoja1!$C$4</c:f>
              <c:strCache>
                <c:ptCount val="1"/>
                <c:pt idx="0">
                  <c:v>VBLE - perfil ii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Hoja1!$D$3:$M$3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Hoja1!$D$4:$M$4</c:f>
              <c:numCache>
                <c:formatCode>0.00</c:formatCode>
                <c:ptCount val="10"/>
                <c:pt idx="0">
                  <c:v>99.96</c:v>
                </c:pt>
                <c:pt idx="1">
                  <c:v>99.38</c:v>
                </c:pt>
                <c:pt idx="2">
                  <c:v>98.48</c:v>
                </c:pt>
                <c:pt idx="3">
                  <c:v>96.35</c:v>
                </c:pt>
                <c:pt idx="4">
                  <c:v>92.82</c:v>
                </c:pt>
                <c:pt idx="5">
                  <c:v>89.07</c:v>
                </c:pt>
                <c:pt idx="6">
                  <c:v>84.34</c:v>
                </c:pt>
                <c:pt idx="7">
                  <c:v>79.61</c:v>
                </c:pt>
                <c:pt idx="8">
                  <c:v>74.3</c:v>
                </c:pt>
                <c:pt idx="9">
                  <c:v>68.62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Hoja1!$C$5</c:f>
              <c:strCache>
                <c:ptCount val="1"/>
                <c:pt idx="0">
                  <c:v>VBLE - perfil iii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Hoja1!$D$3:$M$3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Hoja1!$D$5:$M$5</c:f>
              <c:numCache>
                <c:formatCode>0.00</c:formatCode>
                <c:ptCount val="10"/>
                <c:pt idx="0">
                  <c:v>96.17</c:v>
                </c:pt>
                <c:pt idx="1">
                  <c:v>88.67</c:v>
                </c:pt>
                <c:pt idx="2">
                  <c:v>79.25</c:v>
                </c:pt>
                <c:pt idx="3">
                  <c:v>68.62</c:v>
                </c:pt>
                <c:pt idx="4">
                  <c:v>58.97</c:v>
                </c:pt>
                <c:pt idx="5">
                  <c:v>51.6</c:v>
                </c:pt>
                <c:pt idx="6">
                  <c:v>45.86</c:v>
                </c:pt>
                <c:pt idx="7">
                  <c:v>41.28</c:v>
                </c:pt>
                <c:pt idx="8">
                  <c:v>37.53</c:v>
                </c:pt>
                <c:pt idx="9">
                  <c:v>34.4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Hoja1!$C$6</c:f>
              <c:strCache>
                <c:ptCount val="1"/>
                <c:pt idx="0">
                  <c:v>CTE - perfil ii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Hoja1!$D$3:$M$3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Hoja1!$D$6:$M$6</c:f>
              <c:numCache>
                <c:formatCode>0.00</c:formatCode>
                <c:ptCount val="10"/>
                <c:pt idx="0">
                  <c:v>99.21</c:v>
                </c:pt>
                <c:pt idx="1">
                  <c:v>97.95</c:v>
                </c:pt>
                <c:pt idx="2">
                  <c:v>95.6</c:v>
                </c:pt>
                <c:pt idx="3">
                  <c:v>91.8</c:v>
                </c:pt>
                <c:pt idx="4">
                  <c:v>87.12</c:v>
                </c:pt>
                <c:pt idx="5">
                  <c:v>81.819999999999993</c:v>
                </c:pt>
                <c:pt idx="6">
                  <c:v>76.16</c:v>
                </c:pt>
                <c:pt idx="7">
                  <c:v>70.69</c:v>
                </c:pt>
                <c:pt idx="8">
                  <c:v>65.66</c:v>
                </c:pt>
                <c:pt idx="9">
                  <c:v>61.09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Hoja1!$C$9</c:f>
              <c:strCache>
                <c:ptCount val="1"/>
                <c:pt idx="0">
                  <c:v>CTE - perfil iii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Hoja1!$D$3:$M$3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Hoja1!$D$9:$M$9</c:f>
              <c:numCache>
                <c:formatCode>0.00</c:formatCode>
                <c:ptCount val="10"/>
                <c:pt idx="0">
                  <c:v>90.46</c:v>
                </c:pt>
                <c:pt idx="1">
                  <c:v>81.569999999999993</c:v>
                </c:pt>
                <c:pt idx="2">
                  <c:v>70.59</c:v>
                </c:pt>
                <c:pt idx="3">
                  <c:v>60.83</c:v>
                </c:pt>
                <c:pt idx="4">
                  <c:v>53.32</c:v>
                </c:pt>
                <c:pt idx="5">
                  <c:v>47.35</c:v>
                </c:pt>
                <c:pt idx="6">
                  <c:v>42.51</c:v>
                </c:pt>
                <c:pt idx="7">
                  <c:v>38.57</c:v>
                </c:pt>
                <c:pt idx="8">
                  <c:v>35.29</c:v>
                </c:pt>
                <c:pt idx="9">
                  <c:v>32.53</c:v>
                </c:pt>
              </c:numCache>
            </c:numRef>
          </c:yVal>
          <c:smooth val="1"/>
        </c:ser>
        <c:axId val="52037120"/>
        <c:axId val="52056064"/>
      </c:scatterChart>
      <c:valAx>
        <c:axId val="52037120"/>
        <c:scaling>
          <c:orientation val="minMax"/>
          <c:max val="180"/>
          <c:min val="45"/>
        </c:scaling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 b="1" i="0" baseline="0"/>
                  <a:t>V</a:t>
                </a:r>
                <a:r>
                  <a:rPr lang="es-ES" sz="1100" b="1" i="0" baseline="-25000"/>
                  <a:t>EXTR </a:t>
                </a:r>
                <a:r>
                  <a:rPr lang="es-ES" sz="1100" b="1" i="0" baseline="0"/>
                  <a:t>(l/m</a:t>
                </a:r>
                <a:r>
                  <a:rPr lang="es-ES" sz="1100" b="1" i="0" baseline="30000"/>
                  <a:t>2</a:t>
                </a:r>
                <a:r>
                  <a:rPr lang="es-ES" sz="1100" b="1" i="0" baseline="0"/>
                  <a:t>)</a:t>
                </a:r>
                <a:endParaRPr lang="es-ES" sz="1100"/>
              </a:p>
            </c:rich>
          </c:tx>
          <c:layout/>
        </c:title>
        <c:numFmt formatCode="General" sourceLinked="1"/>
        <c:majorTickMark val="none"/>
        <c:tickLblPos val="nextTo"/>
        <c:crossAx val="52056064"/>
        <c:crosses val="autoZero"/>
        <c:crossBetween val="midCat"/>
        <c:majorUnit val="15"/>
      </c:valAx>
      <c:valAx>
        <c:axId val="52056064"/>
        <c:scaling>
          <c:orientation val="minMax"/>
          <c:max val="100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 b="1" i="0" u="none" strike="noStrike" baseline="0"/>
                  <a:t>F</a:t>
                </a:r>
                <a:r>
                  <a:rPr lang="es-ES" sz="1100" b="1" i="0" u="none" strike="noStrike" baseline="-25000"/>
                  <a:t>SOL</a:t>
                </a:r>
                <a:r>
                  <a:rPr lang="es-ES" sz="1100" b="1" i="0" u="none" strike="noStrike" baseline="0"/>
                  <a:t> (%)</a:t>
                </a:r>
                <a:endParaRPr lang="es-ES" sz="1100"/>
              </a:p>
            </c:rich>
          </c:tx>
          <c:layout>
            <c:manualLayout>
              <c:xMode val="edge"/>
              <c:yMode val="edge"/>
              <c:x val="1.9184681849516015E-2"/>
              <c:y val="0.42822073573091823"/>
            </c:manualLayout>
          </c:layout>
        </c:title>
        <c:numFmt formatCode="0" sourceLinked="0"/>
        <c:majorTickMark val="none"/>
        <c:tickLblPos val="nextTo"/>
        <c:crossAx val="52037120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/>
            </a:pPr>
            <a:r>
              <a:rPr lang="en-US" sz="1300"/>
              <a:t>TARRAGONA - Tu=</a:t>
            </a:r>
            <a:r>
              <a:rPr lang="en-US" sz="1300" baseline="0"/>
              <a:t> 45 ºC (AUX modulante)</a:t>
            </a:r>
            <a:endParaRPr lang="en-US" sz="1300"/>
          </a:p>
        </c:rich>
      </c:tx>
      <c:layout/>
    </c:title>
    <c:plotArea>
      <c:layout/>
      <c:scatterChart>
        <c:scatterStyle val="smoothMarker"/>
        <c:ser>
          <c:idx val="3"/>
          <c:order val="0"/>
          <c:tx>
            <c:strRef>
              <c:f>Hoja1!$T$4</c:f>
              <c:strCache>
                <c:ptCount val="1"/>
                <c:pt idx="0">
                  <c:v>VBLE - perfil ii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Hoja1!$U$3:$AD$3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Hoja1!$U$4:$AD$4</c:f>
              <c:numCache>
                <c:formatCode>0.00</c:formatCode>
                <c:ptCount val="10"/>
                <c:pt idx="0">
                  <c:v>98.03</c:v>
                </c:pt>
                <c:pt idx="1">
                  <c:v>96.09</c:v>
                </c:pt>
                <c:pt idx="2">
                  <c:v>92.89</c:v>
                </c:pt>
                <c:pt idx="3">
                  <c:v>88.67</c:v>
                </c:pt>
                <c:pt idx="4">
                  <c:v>84.5</c:v>
                </c:pt>
                <c:pt idx="5">
                  <c:v>80.28</c:v>
                </c:pt>
                <c:pt idx="6">
                  <c:v>75.42</c:v>
                </c:pt>
                <c:pt idx="7">
                  <c:v>70</c:v>
                </c:pt>
                <c:pt idx="8">
                  <c:v>64.900000000000006</c:v>
                </c:pt>
                <c:pt idx="9">
                  <c:v>59.99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Hoja1!$T$5</c:f>
              <c:strCache>
                <c:ptCount val="1"/>
                <c:pt idx="0">
                  <c:v>VBLE - perfil iii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Hoja1!$U$3:$AD$3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Hoja1!$U$5:$AD$5</c:f>
              <c:numCache>
                <c:formatCode>0.00</c:formatCode>
                <c:ptCount val="10"/>
                <c:pt idx="0">
                  <c:v>88.53</c:v>
                </c:pt>
                <c:pt idx="1">
                  <c:v>80.09</c:v>
                </c:pt>
                <c:pt idx="2">
                  <c:v>70</c:v>
                </c:pt>
                <c:pt idx="3">
                  <c:v>59.99</c:v>
                </c:pt>
                <c:pt idx="4">
                  <c:v>51.6</c:v>
                </c:pt>
                <c:pt idx="5">
                  <c:v>45.15</c:v>
                </c:pt>
                <c:pt idx="6">
                  <c:v>40.130000000000003</c:v>
                </c:pt>
                <c:pt idx="7">
                  <c:v>36.119999999999997</c:v>
                </c:pt>
                <c:pt idx="8">
                  <c:v>32.840000000000003</c:v>
                </c:pt>
                <c:pt idx="9">
                  <c:v>30.1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Hoja1!$T$6</c:f>
              <c:strCache>
                <c:ptCount val="1"/>
                <c:pt idx="0">
                  <c:v>CTE - perfil ii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Hoja1!$U$3:$AD$3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Hoja1!$U$6:$AD$6</c:f>
              <c:numCache>
                <c:formatCode>0.00</c:formatCode>
                <c:ptCount val="10"/>
                <c:pt idx="0">
                  <c:v>95.42</c:v>
                </c:pt>
                <c:pt idx="1">
                  <c:v>92.07</c:v>
                </c:pt>
                <c:pt idx="2">
                  <c:v>87.8</c:v>
                </c:pt>
                <c:pt idx="3">
                  <c:v>83.07</c:v>
                </c:pt>
                <c:pt idx="4">
                  <c:v>78.14</c:v>
                </c:pt>
                <c:pt idx="5">
                  <c:v>72.62</c:v>
                </c:pt>
                <c:pt idx="6">
                  <c:v>67.150000000000006</c:v>
                </c:pt>
                <c:pt idx="7">
                  <c:v>62.01</c:v>
                </c:pt>
                <c:pt idx="8">
                  <c:v>57.33</c:v>
                </c:pt>
                <c:pt idx="9">
                  <c:v>53.34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Hoja1!$T$9</c:f>
              <c:strCache>
                <c:ptCount val="1"/>
                <c:pt idx="0">
                  <c:v>CTE - perfil iii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Hoja1!$U$3:$AD$3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Hoja1!$U$9:$AD$9</c:f>
              <c:numCache>
                <c:formatCode>0.00</c:formatCode>
                <c:ptCount val="10"/>
                <c:pt idx="0">
                  <c:v>81.88</c:v>
                </c:pt>
                <c:pt idx="1">
                  <c:v>72.069999999999993</c:v>
                </c:pt>
                <c:pt idx="2">
                  <c:v>61.96</c:v>
                </c:pt>
                <c:pt idx="3">
                  <c:v>53.24</c:v>
                </c:pt>
                <c:pt idx="4">
                  <c:v>46.6</c:v>
                </c:pt>
                <c:pt idx="5">
                  <c:v>41.4</c:v>
                </c:pt>
                <c:pt idx="6">
                  <c:v>37.130000000000003</c:v>
                </c:pt>
                <c:pt idx="7">
                  <c:v>33.659999999999997</c:v>
                </c:pt>
                <c:pt idx="8">
                  <c:v>30.77</c:v>
                </c:pt>
                <c:pt idx="9">
                  <c:v>28.33</c:v>
                </c:pt>
              </c:numCache>
            </c:numRef>
          </c:yVal>
          <c:smooth val="1"/>
        </c:ser>
        <c:axId val="63191296"/>
        <c:axId val="63201664"/>
      </c:scatterChart>
      <c:valAx>
        <c:axId val="63191296"/>
        <c:scaling>
          <c:orientation val="minMax"/>
          <c:max val="180"/>
          <c:min val="45"/>
        </c:scaling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 b="1" i="0" baseline="0"/>
                  <a:t>V</a:t>
                </a:r>
                <a:r>
                  <a:rPr lang="es-ES" sz="1100" b="1" i="0" baseline="-25000"/>
                  <a:t>EXTR </a:t>
                </a:r>
                <a:r>
                  <a:rPr lang="es-ES" sz="1100" b="1" i="0" baseline="0"/>
                  <a:t>(l/m</a:t>
                </a:r>
                <a:r>
                  <a:rPr lang="es-ES" sz="1100" b="1" i="0" baseline="30000"/>
                  <a:t>2</a:t>
                </a:r>
                <a:r>
                  <a:rPr lang="es-ES" sz="1100" b="1" i="0" baseline="0"/>
                  <a:t>)</a:t>
                </a:r>
                <a:endParaRPr lang="es-ES" sz="1100"/>
              </a:p>
            </c:rich>
          </c:tx>
          <c:layout/>
        </c:title>
        <c:numFmt formatCode="General" sourceLinked="1"/>
        <c:majorTickMark val="none"/>
        <c:tickLblPos val="nextTo"/>
        <c:crossAx val="63201664"/>
        <c:crosses val="autoZero"/>
        <c:crossBetween val="midCat"/>
        <c:majorUnit val="15"/>
      </c:valAx>
      <c:valAx>
        <c:axId val="63201664"/>
        <c:scaling>
          <c:orientation val="minMax"/>
          <c:max val="100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 b="1" i="0" u="none" strike="noStrike" baseline="0"/>
                  <a:t>F</a:t>
                </a:r>
                <a:r>
                  <a:rPr lang="es-ES" sz="1100" b="1" i="0" u="none" strike="noStrike" baseline="-25000"/>
                  <a:t>SOL</a:t>
                </a:r>
                <a:r>
                  <a:rPr lang="es-ES" sz="1100" b="1" i="0" u="none" strike="noStrike" baseline="0"/>
                  <a:t> (%)</a:t>
                </a:r>
                <a:endParaRPr lang="es-ES" sz="1100"/>
              </a:p>
            </c:rich>
          </c:tx>
          <c:layout>
            <c:manualLayout>
              <c:xMode val="edge"/>
              <c:yMode val="edge"/>
              <c:x val="1.9184681849516015E-2"/>
              <c:y val="0.43240060635700794"/>
            </c:manualLayout>
          </c:layout>
        </c:title>
        <c:numFmt formatCode="0" sourceLinked="0"/>
        <c:majorTickMark val="none"/>
        <c:tickLblPos val="nextTo"/>
        <c:crossAx val="63191296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sz="890"/>
          </a:pPr>
          <a:endParaRPr lang="es-ES"/>
        </a:p>
      </c:txPr>
    </c:legend>
    <c:plotVisOnly val="1"/>
  </c:chart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/>
            </a:pPr>
            <a:r>
              <a:rPr lang="en-US" sz="1300"/>
              <a:t>BILBAO - Tu=</a:t>
            </a:r>
            <a:r>
              <a:rPr lang="en-US" sz="1300" baseline="0"/>
              <a:t> 45 ºC (AUX modulante)</a:t>
            </a:r>
            <a:endParaRPr lang="en-US" sz="1300"/>
          </a:p>
        </c:rich>
      </c:tx>
      <c:layout/>
    </c:title>
    <c:plotArea>
      <c:layout/>
      <c:scatterChart>
        <c:scatterStyle val="smoothMarker"/>
        <c:ser>
          <c:idx val="3"/>
          <c:order val="0"/>
          <c:tx>
            <c:strRef>
              <c:f>Hoja1!$AK$4</c:f>
              <c:strCache>
                <c:ptCount val="1"/>
                <c:pt idx="0">
                  <c:v>VBLE - perfil ii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Hoja1!$AL$3:$AU$3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Hoja1!$AL$4:$AU$4</c:f>
              <c:numCache>
                <c:formatCode>0.00</c:formatCode>
                <c:ptCount val="10"/>
                <c:pt idx="0">
                  <c:v>90.72</c:v>
                </c:pt>
                <c:pt idx="1">
                  <c:v>85.45</c:v>
                </c:pt>
                <c:pt idx="2">
                  <c:v>78.989999999999995</c:v>
                </c:pt>
                <c:pt idx="3">
                  <c:v>72.14</c:v>
                </c:pt>
                <c:pt idx="4">
                  <c:v>65.75</c:v>
                </c:pt>
                <c:pt idx="5">
                  <c:v>59.7</c:v>
                </c:pt>
                <c:pt idx="6">
                  <c:v>54.72</c:v>
                </c:pt>
                <c:pt idx="7">
                  <c:v>49.75</c:v>
                </c:pt>
                <c:pt idx="8">
                  <c:v>45.6</c:v>
                </c:pt>
                <c:pt idx="9">
                  <c:v>41.9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Hoja1!$AK$5</c:f>
              <c:strCache>
                <c:ptCount val="1"/>
                <c:pt idx="0">
                  <c:v>VBLE - perfil iii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Hoja1!$AL$3:$AU$3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Hoja1!$AL$5:$AU$5</c:f>
              <c:numCache>
                <c:formatCode>0.00</c:formatCode>
                <c:ptCount val="10"/>
                <c:pt idx="0">
                  <c:v>71.89</c:v>
                </c:pt>
                <c:pt idx="1">
                  <c:v>59.55</c:v>
                </c:pt>
                <c:pt idx="2">
                  <c:v>49.73</c:v>
                </c:pt>
                <c:pt idx="3">
                  <c:v>41.9</c:v>
                </c:pt>
                <c:pt idx="4">
                  <c:v>35.909999999999997</c:v>
                </c:pt>
                <c:pt idx="5">
                  <c:v>31.42</c:v>
                </c:pt>
                <c:pt idx="6">
                  <c:v>27.93</c:v>
                </c:pt>
                <c:pt idx="7">
                  <c:v>25.14</c:v>
                </c:pt>
                <c:pt idx="8">
                  <c:v>22.85</c:v>
                </c:pt>
                <c:pt idx="9">
                  <c:v>20.95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Hoja1!$AK$6</c:f>
              <c:strCache>
                <c:ptCount val="1"/>
                <c:pt idx="0">
                  <c:v>CTE - perfil ii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Hoja1!$AL$3:$AU$3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Hoja1!$AL$6:$AU$6</c:f>
              <c:numCache>
                <c:formatCode>0.00</c:formatCode>
                <c:ptCount val="10"/>
                <c:pt idx="0">
                  <c:v>84.04</c:v>
                </c:pt>
                <c:pt idx="1">
                  <c:v>77.31</c:v>
                </c:pt>
                <c:pt idx="2">
                  <c:v>70.08</c:v>
                </c:pt>
                <c:pt idx="3">
                  <c:v>63.42</c:v>
                </c:pt>
                <c:pt idx="4">
                  <c:v>57.17</c:v>
                </c:pt>
                <c:pt idx="5">
                  <c:v>51.71</c:v>
                </c:pt>
                <c:pt idx="6">
                  <c:v>46.97</c:v>
                </c:pt>
                <c:pt idx="7">
                  <c:v>42.98</c:v>
                </c:pt>
                <c:pt idx="8">
                  <c:v>39.549999999999997</c:v>
                </c:pt>
                <c:pt idx="9">
                  <c:v>36.56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Hoja1!$AK$9</c:f>
              <c:strCache>
                <c:ptCount val="1"/>
                <c:pt idx="0">
                  <c:v>CTE - perfil iii</c:v>
                </c:pt>
              </c:strCache>
            </c:strRef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Hoja1!$AL$3:$AU$3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Hoja1!$AL$9:$AU$9</c:f>
              <c:numCache>
                <c:formatCode>0.00</c:formatCode>
                <c:ptCount val="10"/>
                <c:pt idx="0">
                  <c:v>62.27</c:v>
                </c:pt>
                <c:pt idx="1">
                  <c:v>51.56</c:v>
                </c:pt>
                <c:pt idx="2">
                  <c:v>43.07</c:v>
                </c:pt>
                <c:pt idx="3">
                  <c:v>36.82</c:v>
                </c:pt>
                <c:pt idx="4">
                  <c:v>32.06</c:v>
                </c:pt>
                <c:pt idx="5">
                  <c:v>28.35</c:v>
                </c:pt>
                <c:pt idx="6">
                  <c:v>25.4</c:v>
                </c:pt>
                <c:pt idx="7">
                  <c:v>23</c:v>
                </c:pt>
                <c:pt idx="8">
                  <c:v>21</c:v>
                </c:pt>
                <c:pt idx="9">
                  <c:v>19.309999999999999</c:v>
                </c:pt>
              </c:numCache>
            </c:numRef>
          </c:yVal>
          <c:smooth val="1"/>
        </c:ser>
        <c:axId val="63232640"/>
        <c:axId val="64303872"/>
      </c:scatterChart>
      <c:valAx>
        <c:axId val="63232640"/>
        <c:scaling>
          <c:orientation val="minMax"/>
          <c:max val="180"/>
          <c:min val="45"/>
        </c:scaling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 b="1" i="0" baseline="0"/>
                  <a:t>V</a:t>
                </a:r>
                <a:r>
                  <a:rPr lang="es-ES" sz="1100" b="1" i="0" baseline="-25000"/>
                  <a:t>EXTR </a:t>
                </a:r>
                <a:r>
                  <a:rPr lang="es-ES" sz="1100" b="1" i="0" baseline="0"/>
                  <a:t>(l/m</a:t>
                </a:r>
                <a:r>
                  <a:rPr lang="es-ES" sz="1100" b="1" i="0" baseline="30000"/>
                  <a:t>2</a:t>
                </a:r>
                <a:r>
                  <a:rPr lang="es-ES" sz="1100" b="1" i="0" baseline="0"/>
                  <a:t>)</a:t>
                </a:r>
                <a:endParaRPr lang="es-ES" sz="1100"/>
              </a:p>
            </c:rich>
          </c:tx>
          <c:layout/>
        </c:title>
        <c:numFmt formatCode="General" sourceLinked="1"/>
        <c:majorTickMark val="none"/>
        <c:tickLblPos val="nextTo"/>
        <c:crossAx val="64303872"/>
        <c:crosses val="autoZero"/>
        <c:crossBetween val="midCat"/>
        <c:majorUnit val="15"/>
      </c:valAx>
      <c:valAx>
        <c:axId val="643038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 b="1" i="0" u="none" strike="noStrike" baseline="0"/>
                  <a:t>F</a:t>
                </a:r>
                <a:r>
                  <a:rPr lang="es-ES" sz="1100" b="1" i="0" u="none" strike="noStrike" baseline="-25000"/>
                  <a:t>SOL</a:t>
                </a:r>
                <a:r>
                  <a:rPr lang="es-ES" sz="1100" b="1" i="0" u="none" strike="noStrike" baseline="0"/>
                  <a:t> (%)</a:t>
                </a:r>
                <a:endParaRPr lang="es-ES" sz="1100"/>
              </a:p>
            </c:rich>
          </c:tx>
          <c:layout>
            <c:manualLayout>
              <c:xMode val="edge"/>
              <c:yMode val="edge"/>
              <c:x val="1.9184681849516015E-2"/>
              <c:y val="0.42404114697048584"/>
            </c:manualLayout>
          </c:layout>
        </c:title>
        <c:numFmt formatCode="0" sourceLinked="0"/>
        <c:majorTickMark val="none"/>
        <c:tickLblPos val="nextTo"/>
        <c:crossAx val="63232640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/>
            </a:pPr>
            <a:r>
              <a:rPr lang="en-US" sz="1300"/>
              <a:t>PLYMOUTH - Tu= 45 ºC (AUX modulante)</a:t>
            </a:r>
          </a:p>
        </c:rich>
      </c:tx>
      <c:layout/>
    </c:title>
    <c:plotArea>
      <c:layout/>
      <c:scatterChart>
        <c:scatterStyle val="smoothMarker"/>
        <c:ser>
          <c:idx val="3"/>
          <c:order val="0"/>
          <c:tx>
            <c:strRef>
              <c:f>Hoja1!$BB$4</c:f>
              <c:strCache>
                <c:ptCount val="1"/>
                <c:pt idx="0">
                  <c:v>VBLE - perfil ii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Hoja1!$BC$3:$BL$3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Hoja1!$BC$4:$BL$4</c:f>
              <c:numCache>
                <c:formatCode>0.00</c:formatCode>
                <c:ptCount val="10"/>
                <c:pt idx="0">
                  <c:v>78.650000000000006</c:v>
                </c:pt>
                <c:pt idx="1">
                  <c:v>72.3</c:v>
                </c:pt>
                <c:pt idx="2">
                  <c:v>65.239999999999995</c:v>
                </c:pt>
                <c:pt idx="3">
                  <c:v>58.5</c:v>
                </c:pt>
                <c:pt idx="4">
                  <c:v>52.8</c:v>
                </c:pt>
                <c:pt idx="5">
                  <c:v>47.36</c:v>
                </c:pt>
                <c:pt idx="6">
                  <c:v>43.18</c:v>
                </c:pt>
                <c:pt idx="7">
                  <c:v>39.32</c:v>
                </c:pt>
                <c:pt idx="8">
                  <c:v>36.01</c:v>
                </c:pt>
                <c:pt idx="9">
                  <c:v>33.119999999999997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Hoja1!$BB$5</c:f>
              <c:strCache>
                <c:ptCount val="1"/>
                <c:pt idx="0">
                  <c:v>VBLE - perfil iii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Hoja1!$BC$3:$BL$3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Hoja1!$BC$5:$BL$5</c:f>
              <c:numCache>
                <c:formatCode>0.00</c:formatCode>
                <c:ptCount val="10"/>
                <c:pt idx="0">
                  <c:v>58.33</c:v>
                </c:pt>
                <c:pt idx="1">
                  <c:v>47.4</c:v>
                </c:pt>
                <c:pt idx="2">
                  <c:v>39.36</c:v>
                </c:pt>
                <c:pt idx="3">
                  <c:v>33.159999999999997</c:v>
                </c:pt>
                <c:pt idx="4">
                  <c:v>28.47</c:v>
                </c:pt>
                <c:pt idx="5">
                  <c:v>24.91</c:v>
                </c:pt>
                <c:pt idx="6">
                  <c:v>22.14</c:v>
                </c:pt>
                <c:pt idx="7">
                  <c:v>19.93</c:v>
                </c:pt>
                <c:pt idx="8">
                  <c:v>18.12</c:v>
                </c:pt>
                <c:pt idx="9">
                  <c:v>16.61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Hoja1!$BB$6</c:f>
              <c:strCache>
                <c:ptCount val="1"/>
                <c:pt idx="0">
                  <c:v>CTE - perfil ii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Hoja1!$BC$3:$BL$3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Hoja1!$BC$6:$BL$6</c:f>
              <c:numCache>
                <c:formatCode>0.00</c:formatCode>
                <c:ptCount val="10"/>
                <c:pt idx="0">
                  <c:v>70.540000000000006</c:v>
                </c:pt>
                <c:pt idx="1">
                  <c:v>62.79</c:v>
                </c:pt>
                <c:pt idx="2">
                  <c:v>55.81</c:v>
                </c:pt>
                <c:pt idx="3">
                  <c:v>49.63</c:v>
                </c:pt>
                <c:pt idx="4">
                  <c:v>44.49</c:v>
                </c:pt>
                <c:pt idx="5">
                  <c:v>40.17</c:v>
                </c:pt>
                <c:pt idx="6">
                  <c:v>36.450000000000003</c:v>
                </c:pt>
                <c:pt idx="7">
                  <c:v>33.35</c:v>
                </c:pt>
                <c:pt idx="8">
                  <c:v>30.68</c:v>
                </c:pt>
                <c:pt idx="9">
                  <c:v>28.4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Hoja1!$BB$9</c:f>
              <c:strCache>
                <c:ptCount val="1"/>
                <c:pt idx="0">
                  <c:v>CTE - perfil iii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Hoja1!$BC$3:$BL$3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Hoja1!$BC$9:$BL$9</c:f>
              <c:numCache>
                <c:formatCode>0.00</c:formatCode>
                <c:ptCount val="10"/>
                <c:pt idx="0">
                  <c:v>48.84</c:v>
                </c:pt>
                <c:pt idx="1">
                  <c:v>39.950000000000003</c:v>
                </c:pt>
                <c:pt idx="2">
                  <c:v>33.380000000000003</c:v>
                </c:pt>
                <c:pt idx="3">
                  <c:v>28.55</c:v>
                </c:pt>
                <c:pt idx="4">
                  <c:v>24.88</c:v>
                </c:pt>
                <c:pt idx="5">
                  <c:v>22.03</c:v>
                </c:pt>
                <c:pt idx="6">
                  <c:v>19.760000000000002</c:v>
                </c:pt>
                <c:pt idx="7">
                  <c:v>17.91</c:v>
                </c:pt>
                <c:pt idx="8">
                  <c:v>16.37</c:v>
                </c:pt>
                <c:pt idx="9">
                  <c:v>15.08</c:v>
                </c:pt>
              </c:numCache>
            </c:numRef>
          </c:yVal>
          <c:smooth val="1"/>
        </c:ser>
        <c:axId val="64339328"/>
        <c:axId val="64349696"/>
      </c:scatterChart>
      <c:valAx>
        <c:axId val="64339328"/>
        <c:scaling>
          <c:orientation val="minMax"/>
          <c:max val="180"/>
          <c:min val="45"/>
        </c:scaling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 b="1" i="0" baseline="0"/>
                  <a:t>V</a:t>
                </a:r>
                <a:r>
                  <a:rPr lang="es-ES" sz="1100" b="1" i="0" baseline="-25000"/>
                  <a:t>EXTR </a:t>
                </a:r>
                <a:r>
                  <a:rPr lang="es-ES" sz="1100" b="1" i="0" baseline="0"/>
                  <a:t>(l/m</a:t>
                </a:r>
                <a:r>
                  <a:rPr lang="es-ES" sz="1100" b="1" i="0" baseline="30000"/>
                  <a:t>2</a:t>
                </a:r>
                <a:r>
                  <a:rPr lang="es-ES" sz="1100" b="1" i="0" baseline="0"/>
                  <a:t>)</a:t>
                </a:r>
                <a:endParaRPr lang="es-ES" sz="1100"/>
              </a:p>
            </c:rich>
          </c:tx>
          <c:layout/>
        </c:title>
        <c:numFmt formatCode="General" sourceLinked="1"/>
        <c:majorTickMark val="none"/>
        <c:tickLblPos val="nextTo"/>
        <c:crossAx val="64349696"/>
        <c:crosses val="autoZero"/>
        <c:crossBetween val="midCat"/>
        <c:majorUnit val="15"/>
      </c:valAx>
      <c:valAx>
        <c:axId val="643496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 b="1" i="0" u="none" strike="noStrike" baseline="0"/>
                  <a:t>F</a:t>
                </a:r>
                <a:r>
                  <a:rPr lang="es-ES" sz="1100" b="1" i="0" u="none" strike="noStrike" baseline="-25000"/>
                  <a:t>SOL</a:t>
                </a:r>
                <a:r>
                  <a:rPr lang="es-ES" sz="1100" b="1" i="0" u="none" strike="noStrike" baseline="0"/>
                  <a:t> (%)</a:t>
                </a:r>
                <a:endParaRPr lang="es-ES" sz="1100"/>
              </a:p>
            </c:rich>
          </c:tx>
          <c:layout>
            <c:manualLayout>
              <c:xMode val="edge"/>
              <c:yMode val="edge"/>
              <c:x val="1.7009586689102723E-2"/>
              <c:y val="0.42819440010379839"/>
            </c:manualLayout>
          </c:layout>
        </c:title>
        <c:numFmt formatCode="0" sourceLinked="0"/>
        <c:majorTickMark val="none"/>
        <c:tickLblPos val="nextTo"/>
        <c:crossAx val="64339328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13</xdr:row>
      <xdr:rowOff>9524</xdr:rowOff>
    </xdr:from>
    <xdr:to>
      <xdr:col>11</xdr:col>
      <xdr:colOff>180975</xdr:colOff>
      <xdr:row>28</xdr:row>
      <xdr:rowOff>190499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409575</xdr:colOff>
      <xdr:row>13</xdr:row>
      <xdr:rowOff>0</xdr:rowOff>
    </xdr:from>
    <xdr:to>
      <xdr:col>28</xdr:col>
      <xdr:colOff>152400</xdr:colOff>
      <xdr:row>28</xdr:row>
      <xdr:rowOff>180974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409575</xdr:colOff>
      <xdr:row>13</xdr:row>
      <xdr:rowOff>0</xdr:rowOff>
    </xdr:from>
    <xdr:to>
      <xdr:col>45</xdr:col>
      <xdr:colOff>152400</xdr:colOff>
      <xdr:row>28</xdr:row>
      <xdr:rowOff>180974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54</xdr:col>
      <xdr:colOff>276225</xdr:colOff>
      <xdr:row>13</xdr:row>
      <xdr:rowOff>0</xdr:rowOff>
    </xdr:from>
    <xdr:to>
      <xdr:col>62</xdr:col>
      <xdr:colOff>19050</xdr:colOff>
      <xdr:row>28</xdr:row>
      <xdr:rowOff>171449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BP25"/>
  <sheetViews>
    <sheetView tabSelected="1" workbookViewId="0"/>
  </sheetViews>
  <sheetFormatPr baseColWidth="10" defaultRowHeight="15"/>
  <cols>
    <col min="2" max="2" width="12.7109375" customWidth="1"/>
    <col min="3" max="3" width="22" customWidth="1"/>
    <col min="14" max="16" width="10.42578125" customWidth="1"/>
    <col min="17" max="17" width="8.42578125" customWidth="1"/>
    <col min="19" max="19" width="12.7109375" customWidth="1"/>
    <col min="20" max="20" width="22" customWidth="1"/>
    <col min="31" max="33" width="10.42578125" customWidth="1"/>
    <col min="34" max="35" width="8.42578125" customWidth="1"/>
    <col min="36" max="36" width="12.7109375" customWidth="1"/>
    <col min="37" max="37" width="22" customWidth="1"/>
    <col min="48" max="50" width="10.42578125" customWidth="1"/>
    <col min="51" max="52" width="8.42578125" customWidth="1"/>
    <col min="53" max="53" width="12.7109375" customWidth="1"/>
    <col min="54" max="54" width="22" customWidth="1"/>
    <col min="65" max="67" width="10.42578125" customWidth="1"/>
    <col min="68" max="68" width="8.42578125" customWidth="1"/>
  </cols>
  <sheetData>
    <row r="3" spans="2:68">
      <c r="B3" t="s">
        <v>0</v>
      </c>
      <c r="C3" t="s">
        <v>4</v>
      </c>
      <c r="D3" s="2">
        <v>45</v>
      </c>
      <c r="E3" s="2">
        <v>60</v>
      </c>
      <c r="F3" s="2">
        <v>75</v>
      </c>
      <c r="G3" s="2">
        <v>90</v>
      </c>
      <c r="H3" s="2">
        <v>105</v>
      </c>
      <c r="I3" s="2">
        <v>120</v>
      </c>
      <c r="J3" s="2">
        <v>135</v>
      </c>
      <c r="K3" s="2">
        <v>150</v>
      </c>
      <c r="L3" s="2">
        <v>165</v>
      </c>
      <c r="M3" s="2">
        <v>180</v>
      </c>
      <c r="N3" s="3" t="s">
        <v>5</v>
      </c>
      <c r="O3" s="3" t="s">
        <v>6</v>
      </c>
      <c r="P3" s="3" t="s">
        <v>7</v>
      </c>
      <c r="Q3" s="3"/>
      <c r="S3" t="s">
        <v>1</v>
      </c>
      <c r="T3" t="s">
        <v>4</v>
      </c>
      <c r="U3" s="2">
        <v>45</v>
      </c>
      <c r="V3" s="2">
        <v>60</v>
      </c>
      <c r="W3" s="2">
        <v>75</v>
      </c>
      <c r="X3" s="2">
        <v>90</v>
      </c>
      <c r="Y3" s="2">
        <v>105</v>
      </c>
      <c r="Z3" s="2">
        <v>120</v>
      </c>
      <c r="AA3" s="2">
        <v>135</v>
      </c>
      <c r="AB3" s="2">
        <v>150</v>
      </c>
      <c r="AC3" s="2">
        <v>165</v>
      </c>
      <c r="AD3" s="2">
        <v>180</v>
      </c>
      <c r="AE3" s="3" t="s">
        <v>5</v>
      </c>
      <c r="AF3" s="3" t="s">
        <v>6</v>
      </c>
      <c r="AG3" s="3" t="s">
        <v>7</v>
      </c>
      <c r="AH3" s="3"/>
      <c r="AI3" s="3"/>
      <c r="AJ3" t="s">
        <v>2</v>
      </c>
      <c r="AK3" t="s">
        <v>4</v>
      </c>
      <c r="AL3" s="2">
        <v>45</v>
      </c>
      <c r="AM3" s="2">
        <v>60</v>
      </c>
      <c r="AN3" s="2">
        <v>75</v>
      </c>
      <c r="AO3" s="2">
        <v>90</v>
      </c>
      <c r="AP3" s="2">
        <v>105</v>
      </c>
      <c r="AQ3" s="2">
        <v>120</v>
      </c>
      <c r="AR3" s="2">
        <v>135</v>
      </c>
      <c r="AS3" s="2">
        <v>150</v>
      </c>
      <c r="AT3" s="2">
        <v>165</v>
      </c>
      <c r="AU3" s="2">
        <v>180</v>
      </c>
      <c r="AV3" s="3" t="s">
        <v>5</v>
      </c>
      <c r="AW3" s="3" t="s">
        <v>6</v>
      </c>
      <c r="AX3" s="3" t="s">
        <v>7</v>
      </c>
      <c r="AY3" s="3"/>
      <c r="AZ3" s="3"/>
      <c r="BA3" t="s">
        <v>3</v>
      </c>
      <c r="BB3" t="s">
        <v>4</v>
      </c>
      <c r="BC3" s="2">
        <v>45</v>
      </c>
      <c r="BD3" s="2">
        <v>60</v>
      </c>
      <c r="BE3" s="2">
        <v>75</v>
      </c>
      <c r="BF3" s="2">
        <v>90</v>
      </c>
      <c r="BG3" s="2">
        <v>105</v>
      </c>
      <c r="BH3" s="2">
        <v>120</v>
      </c>
      <c r="BI3" s="2">
        <v>135</v>
      </c>
      <c r="BJ3" s="2">
        <v>150</v>
      </c>
      <c r="BK3" s="2">
        <v>165</v>
      </c>
      <c r="BL3" s="2">
        <v>180</v>
      </c>
      <c r="BM3" s="3" t="s">
        <v>5</v>
      </c>
      <c r="BN3" s="3" t="s">
        <v>6</v>
      </c>
      <c r="BO3" s="3" t="s">
        <v>7</v>
      </c>
      <c r="BP3" s="3"/>
    </row>
    <row r="4" spans="2:68">
      <c r="C4" t="s">
        <v>8</v>
      </c>
      <c r="D4" s="6">
        <v>99.96</v>
      </c>
      <c r="E4" s="6">
        <v>99.38</v>
      </c>
      <c r="F4" s="6">
        <v>98.48</v>
      </c>
      <c r="G4" s="6">
        <v>96.35</v>
      </c>
      <c r="H4" s="6">
        <v>92.82</v>
      </c>
      <c r="I4" s="6">
        <v>89.07</v>
      </c>
      <c r="J4" s="6">
        <v>84.34</v>
      </c>
      <c r="K4" s="6">
        <v>79.61</v>
      </c>
      <c r="L4" s="6">
        <v>74.3</v>
      </c>
      <c r="M4" s="6">
        <v>68.62</v>
      </c>
      <c r="N4" s="6">
        <f t="shared" ref="N4:N6" si="0">MIN(D4:M4)</f>
        <v>68.62</v>
      </c>
      <c r="O4" s="6">
        <f t="shared" ref="O4:O6" si="1">MAX(D4:M4)</f>
        <v>99.96</v>
      </c>
      <c r="P4" s="6">
        <f t="shared" ref="P4:P6" si="2">AVERAGE(D4:M4)</f>
        <v>88.292999999999992</v>
      </c>
      <c r="Q4" s="6"/>
      <c r="T4" t="s">
        <v>8</v>
      </c>
      <c r="U4" s="6">
        <v>98.03</v>
      </c>
      <c r="V4" s="6">
        <v>96.09</v>
      </c>
      <c r="W4" s="6">
        <v>92.89</v>
      </c>
      <c r="X4" s="6">
        <v>88.67</v>
      </c>
      <c r="Y4" s="6">
        <v>84.5</v>
      </c>
      <c r="Z4" s="6">
        <v>80.28</v>
      </c>
      <c r="AA4" s="6">
        <v>75.42</v>
      </c>
      <c r="AB4" s="6">
        <v>70</v>
      </c>
      <c r="AC4" s="6">
        <v>64.900000000000006</v>
      </c>
      <c r="AD4" s="6">
        <v>59.99</v>
      </c>
      <c r="AE4" s="6">
        <f t="shared" ref="AE4:AE6" si="3">MIN(U4:AD4)</f>
        <v>59.99</v>
      </c>
      <c r="AF4" s="6">
        <f t="shared" ref="AF4:AF6" si="4">MAX(U4:AD4)</f>
        <v>98.03</v>
      </c>
      <c r="AG4" s="6">
        <f t="shared" ref="AG4:AG6" si="5">AVERAGE(U4:AD4)</f>
        <v>81.076999999999998</v>
      </c>
      <c r="AH4" s="6"/>
      <c r="AI4" s="6"/>
      <c r="AK4" t="s">
        <v>8</v>
      </c>
      <c r="AL4" s="6">
        <v>90.72</v>
      </c>
      <c r="AM4" s="6">
        <v>85.45</v>
      </c>
      <c r="AN4" s="6">
        <v>78.989999999999995</v>
      </c>
      <c r="AO4" s="6">
        <v>72.14</v>
      </c>
      <c r="AP4" s="6">
        <v>65.75</v>
      </c>
      <c r="AQ4" s="6">
        <v>59.7</v>
      </c>
      <c r="AR4" s="6">
        <v>54.72</v>
      </c>
      <c r="AS4" s="6">
        <v>49.75</v>
      </c>
      <c r="AT4" s="6">
        <v>45.6</v>
      </c>
      <c r="AU4" s="6">
        <v>41.9</v>
      </c>
      <c r="AV4" s="6">
        <f t="shared" ref="AV4:AV6" si="6">MIN(AL4:AU4)</f>
        <v>41.9</v>
      </c>
      <c r="AW4" s="6">
        <f t="shared" ref="AW4:AW6" si="7">MAX(AL4:AU4)</f>
        <v>90.72</v>
      </c>
      <c r="AX4" s="6">
        <f t="shared" ref="AX4:AX6" si="8">AVERAGE(AL4:AU4)</f>
        <v>64.472000000000008</v>
      </c>
      <c r="AY4" s="6"/>
      <c r="AZ4" s="6"/>
      <c r="BB4" t="s">
        <v>8</v>
      </c>
      <c r="BC4" s="6">
        <v>78.650000000000006</v>
      </c>
      <c r="BD4" s="6">
        <v>72.3</v>
      </c>
      <c r="BE4" s="6">
        <v>65.239999999999995</v>
      </c>
      <c r="BF4" s="6">
        <v>58.5</v>
      </c>
      <c r="BG4" s="6">
        <v>52.8</v>
      </c>
      <c r="BH4" s="6">
        <v>47.36</v>
      </c>
      <c r="BI4" s="6">
        <v>43.18</v>
      </c>
      <c r="BJ4" s="6">
        <v>39.32</v>
      </c>
      <c r="BK4" s="6">
        <v>36.01</v>
      </c>
      <c r="BL4" s="6">
        <v>33.119999999999997</v>
      </c>
      <c r="BM4" s="6">
        <f t="shared" ref="BM4:BM6" si="9">MIN(BC4:BL4)</f>
        <v>33.119999999999997</v>
      </c>
      <c r="BN4" s="6">
        <f t="shared" ref="BN4:BN6" si="10">MAX(BC4:BL4)</f>
        <v>78.650000000000006</v>
      </c>
      <c r="BO4" s="6">
        <f t="shared" ref="BO4:BO6" si="11">AVERAGE(BC4:BL4)</f>
        <v>52.648000000000003</v>
      </c>
      <c r="BP4" s="6"/>
    </row>
    <row r="5" spans="2:68">
      <c r="C5" t="s">
        <v>9</v>
      </c>
      <c r="D5" s="6">
        <v>96.17</v>
      </c>
      <c r="E5" s="6">
        <v>88.67</v>
      </c>
      <c r="F5" s="6">
        <v>79.25</v>
      </c>
      <c r="G5" s="6">
        <v>68.62</v>
      </c>
      <c r="H5" s="6">
        <v>58.97</v>
      </c>
      <c r="I5" s="6">
        <v>51.6</v>
      </c>
      <c r="J5" s="6">
        <v>45.86</v>
      </c>
      <c r="K5" s="6">
        <v>41.28</v>
      </c>
      <c r="L5" s="6">
        <v>37.53</v>
      </c>
      <c r="M5" s="6">
        <v>34.4</v>
      </c>
      <c r="N5" s="6">
        <f t="shared" si="0"/>
        <v>34.4</v>
      </c>
      <c r="O5" s="6">
        <f t="shared" si="1"/>
        <v>96.17</v>
      </c>
      <c r="P5" s="6">
        <f t="shared" si="2"/>
        <v>60.234999999999999</v>
      </c>
      <c r="Q5" s="6"/>
      <c r="T5" t="s">
        <v>9</v>
      </c>
      <c r="U5" s="6">
        <v>88.53</v>
      </c>
      <c r="V5" s="6">
        <v>80.09</v>
      </c>
      <c r="W5" s="6">
        <v>70</v>
      </c>
      <c r="X5" s="6">
        <v>59.99</v>
      </c>
      <c r="Y5" s="6">
        <v>51.6</v>
      </c>
      <c r="Z5" s="6">
        <v>45.15</v>
      </c>
      <c r="AA5" s="6">
        <v>40.130000000000003</v>
      </c>
      <c r="AB5" s="6">
        <v>36.119999999999997</v>
      </c>
      <c r="AC5" s="6">
        <v>32.840000000000003</v>
      </c>
      <c r="AD5" s="6">
        <v>30.1</v>
      </c>
      <c r="AE5" s="6">
        <f t="shared" si="3"/>
        <v>30.1</v>
      </c>
      <c r="AF5" s="6">
        <f t="shared" si="4"/>
        <v>88.53</v>
      </c>
      <c r="AG5" s="6">
        <f t="shared" si="5"/>
        <v>53.455000000000005</v>
      </c>
      <c r="AH5" s="6"/>
      <c r="AI5" s="6"/>
      <c r="AJ5" s="7"/>
      <c r="AK5" t="s">
        <v>9</v>
      </c>
      <c r="AL5" s="6">
        <v>71.89</v>
      </c>
      <c r="AM5" s="6">
        <v>59.55</v>
      </c>
      <c r="AN5" s="6">
        <v>49.73</v>
      </c>
      <c r="AO5" s="6">
        <v>41.9</v>
      </c>
      <c r="AP5" s="6">
        <v>35.909999999999997</v>
      </c>
      <c r="AQ5" s="6">
        <v>31.42</v>
      </c>
      <c r="AR5" s="6">
        <v>27.93</v>
      </c>
      <c r="AS5" s="6">
        <v>25.14</v>
      </c>
      <c r="AT5" s="6">
        <v>22.85</v>
      </c>
      <c r="AU5" s="6">
        <v>20.95</v>
      </c>
      <c r="AV5" s="6">
        <f t="shared" si="6"/>
        <v>20.95</v>
      </c>
      <c r="AW5" s="6">
        <f t="shared" si="7"/>
        <v>71.89</v>
      </c>
      <c r="AX5" s="6">
        <f t="shared" si="8"/>
        <v>38.727000000000004</v>
      </c>
      <c r="AY5" s="6"/>
      <c r="AZ5" s="6"/>
      <c r="BA5" s="7"/>
      <c r="BB5" t="s">
        <v>9</v>
      </c>
      <c r="BC5" s="6">
        <v>58.33</v>
      </c>
      <c r="BD5" s="6">
        <v>47.4</v>
      </c>
      <c r="BE5" s="6">
        <v>39.36</v>
      </c>
      <c r="BF5" s="6">
        <v>33.159999999999997</v>
      </c>
      <c r="BG5" s="6">
        <v>28.47</v>
      </c>
      <c r="BH5" s="6">
        <v>24.91</v>
      </c>
      <c r="BI5" s="6">
        <v>22.14</v>
      </c>
      <c r="BJ5" s="6">
        <v>19.93</v>
      </c>
      <c r="BK5" s="6">
        <v>18.12</v>
      </c>
      <c r="BL5" s="6">
        <v>16.61</v>
      </c>
      <c r="BM5" s="6">
        <f t="shared" si="9"/>
        <v>16.61</v>
      </c>
      <c r="BN5" s="6">
        <f t="shared" si="10"/>
        <v>58.33</v>
      </c>
      <c r="BO5" s="6">
        <f t="shared" si="11"/>
        <v>30.843</v>
      </c>
      <c r="BP5" s="6"/>
    </row>
    <row r="6" spans="2:68">
      <c r="C6" t="s">
        <v>10</v>
      </c>
      <c r="D6" s="6">
        <v>99.21</v>
      </c>
      <c r="E6" s="6">
        <v>97.95</v>
      </c>
      <c r="F6" s="6">
        <v>95.6</v>
      </c>
      <c r="G6" s="6">
        <v>91.8</v>
      </c>
      <c r="H6" s="6">
        <v>87.12</v>
      </c>
      <c r="I6" s="6">
        <v>81.819999999999993</v>
      </c>
      <c r="J6" s="6">
        <v>76.16</v>
      </c>
      <c r="K6" s="6">
        <v>70.69</v>
      </c>
      <c r="L6" s="6">
        <v>65.66</v>
      </c>
      <c r="M6" s="6">
        <v>61.09</v>
      </c>
      <c r="N6" s="6">
        <f t="shared" si="0"/>
        <v>61.09</v>
      </c>
      <c r="O6" s="6">
        <f t="shared" si="1"/>
        <v>99.21</v>
      </c>
      <c r="P6" s="6">
        <f t="shared" si="2"/>
        <v>82.71</v>
      </c>
      <c r="Q6" s="6"/>
      <c r="T6" t="s">
        <v>10</v>
      </c>
      <c r="U6" s="6">
        <v>95.42</v>
      </c>
      <c r="V6" s="6">
        <v>92.07</v>
      </c>
      <c r="W6" s="6">
        <v>87.8</v>
      </c>
      <c r="X6" s="6">
        <v>83.07</v>
      </c>
      <c r="Y6" s="6">
        <v>78.14</v>
      </c>
      <c r="Z6" s="6">
        <v>72.62</v>
      </c>
      <c r="AA6" s="6">
        <v>67.150000000000006</v>
      </c>
      <c r="AB6" s="6">
        <v>62.01</v>
      </c>
      <c r="AC6" s="6">
        <v>57.33</v>
      </c>
      <c r="AD6" s="6">
        <v>53.34</v>
      </c>
      <c r="AE6" s="6">
        <f t="shared" si="3"/>
        <v>53.34</v>
      </c>
      <c r="AF6" s="6">
        <f t="shared" si="4"/>
        <v>95.42</v>
      </c>
      <c r="AG6" s="6">
        <f t="shared" si="5"/>
        <v>74.89500000000001</v>
      </c>
      <c r="AH6" s="6"/>
      <c r="AI6" s="6"/>
      <c r="AJ6" s="7"/>
      <c r="AK6" t="s">
        <v>10</v>
      </c>
      <c r="AL6" s="6">
        <v>84.04</v>
      </c>
      <c r="AM6" s="6">
        <v>77.31</v>
      </c>
      <c r="AN6" s="6">
        <v>70.08</v>
      </c>
      <c r="AO6" s="6">
        <v>63.42</v>
      </c>
      <c r="AP6" s="6">
        <v>57.17</v>
      </c>
      <c r="AQ6" s="6">
        <v>51.71</v>
      </c>
      <c r="AR6" s="6">
        <v>46.97</v>
      </c>
      <c r="AS6" s="6">
        <v>42.98</v>
      </c>
      <c r="AT6" s="6">
        <v>39.549999999999997</v>
      </c>
      <c r="AU6" s="6">
        <v>36.56</v>
      </c>
      <c r="AV6" s="6">
        <f t="shared" si="6"/>
        <v>36.56</v>
      </c>
      <c r="AW6" s="6">
        <f t="shared" si="7"/>
        <v>84.04</v>
      </c>
      <c r="AX6" s="6">
        <f t="shared" si="8"/>
        <v>56.978999999999999</v>
      </c>
      <c r="AY6" s="6"/>
      <c r="AZ6" s="6"/>
      <c r="BA6" s="7"/>
      <c r="BB6" t="s">
        <v>10</v>
      </c>
      <c r="BC6" s="6">
        <v>70.540000000000006</v>
      </c>
      <c r="BD6" s="6">
        <v>62.79</v>
      </c>
      <c r="BE6" s="6">
        <v>55.81</v>
      </c>
      <c r="BF6" s="6">
        <v>49.63</v>
      </c>
      <c r="BG6" s="6">
        <v>44.49</v>
      </c>
      <c r="BH6" s="6">
        <v>40.17</v>
      </c>
      <c r="BI6" s="6">
        <v>36.450000000000003</v>
      </c>
      <c r="BJ6" s="6">
        <v>33.35</v>
      </c>
      <c r="BK6" s="6">
        <v>30.68</v>
      </c>
      <c r="BL6" s="6">
        <v>28.4</v>
      </c>
      <c r="BM6" s="6">
        <f t="shared" si="9"/>
        <v>28.4</v>
      </c>
      <c r="BN6" s="6">
        <f t="shared" si="10"/>
        <v>70.540000000000006</v>
      </c>
      <c r="BO6" s="6">
        <f t="shared" si="11"/>
        <v>45.231000000000002</v>
      </c>
      <c r="BP6" s="6"/>
    </row>
    <row r="7" spans="2:68">
      <c r="C7" t="s">
        <v>12</v>
      </c>
      <c r="D7" s="6">
        <f>100*(D4-D6)/D6</f>
        <v>0.75597218022376778</v>
      </c>
      <c r="E7" s="6">
        <f t="shared" ref="E7:M7" si="12">100*(E4-E6)/E6</f>
        <v>1.4599285349668123</v>
      </c>
      <c r="F7" s="6">
        <f t="shared" si="12"/>
        <v>3.0125523012552402</v>
      </c>
      <c r="G7" s="6">
        <f t="shared" si="12"/>
        <v>4.9564270152505419</v>
      </c>
      <c r="H7" s="6">
        <f t="shared" si="12"/>
        <v>6.5426997245178926</v>
      </c>
      <c r="I7" s="6">
        <f t="shared" si="12"/>
        <v>8.8609142019066258</v>
      </c>
      <c r="J7" s="6">
        <f t="shared" si="12"/>
        <v>10.740546218487404</v>
      </c>
      <c r="K7" s="6">
        <f t="shared" si="12"/>
        <v>12.618475031829117</v>
      </c>
      <c r="L7" s="6">
        <f t="shared" si="12"/>
        <v>13.158696314346635</v>
      </c>
      <c r="M7" s="6">
        <f t="shared" si="12"/>
        <v>12.326076280897038</v>
      </c>
      <c r="N7" s="6">
        <f>MIN(D7:M7)</f>
        <v>0.75597218022376778</v>
      </c>
      <c r="O7" s="6">
        <f>MAX(D7:M7)</f>
        <v>13.158696314346635</v>
      </c>
      <c r="P7" s="6">
        <f>AVERAGE(D7:M7)</f>
        <v>7.4432287803681065</v>
      </c>
      <c r="Q7" s="6">
        <f>(100*P4/P6)-100</f>
        <v>6.7500906782734802</v>
      </c>
      <c r="T7" t="s">
        <v>12</v>
      </c>
      <c r="U7" s="6">
        <f>100*(U4-U6)/U6</f>
        <v>2.7352756235590014</v>
      </c>
      <c r="V7" s="6">
        <f t="shared" ref="V7" si="13">100*(V4-V6)/V6</f>
        <v>4.3662430759205071</v>
      </c>
      <c r="W7" s="6">
        <f t="shared" ref="W7" si="14">100*(W4-W6)/W6</f>
        <v>5.797266514806382</v>
      </c>
      <c r="X7" s="6">
        <f t="shared" ref="X7" si="15">100*(X4-X6)/X6</f>
        <v>6.741302515950415</v>
      </c>
      <c r="Y7" s="6">
        <f t="shared" ref="Y7" si="16">100*(Y4-Y6)/Y6</f>
        <v>8.1392372664448427</v>
      </c>
      <c r="Z7" s="6">
        <f t="shared" ref="Z7" si="17">100*(Z4-Z6)/Z6</f>
        <v>10.548058386119521</v>
      </c>
      <c r="AA7" s="6">
        <f t="shared" ref="AA7" si="18">100*(AA4-AA6)/AA6</f>
        <v>12.315711094564401</v>
      </c>
      <c r="AB7" s="6">
        <f t="shared" ref="AB7" si="19">100*(AB4-AB6)/AB6</f>
        <v>12.885018545395909</v>
      </c>
      <c r="AC7" s="6">
        <f t="shared" ref="AC7" si="20">100*(AC4-AC6)/AC6</f>
        <v>13.204256061398931</v>
      </c>
      <c r="AD7" s="6">
        <f t="shared" ref="AD7" si="21">100*(AD4-AD6)/AD6</f>
        <v>12.467191601049866</v>
      </c>
      <c r="AE7" s="6">
        <f>MIN(U7:AD7)</f>
        <v>2.7352756235590014</v>
      </c>
      <c r="AF7" s="6">
        <f>MAX(U7:AD7)</f>
        <v>13.204256061398931</v>
      </c>
      <c r="AG7" s="6">
        <f>AVERAGE(U7:AD7)</f>
        <v>8.9199560685209782</v>
      </c>
      <c r="AH7" s="6">
        <f>(100*AG4/AG6)-100</f>
        <v>8.2542225782762415</v>
      </c>
      <c r="AI7" s="6"/>
      <c r="AJ7" s="7"/>
      <c r="AK7" t="s">
        <v>12</v>
      </c>
      <c r="AL7" s="6">
        <f>100*(AL4-AL6)/AL6</f>
        <v>7.9485959067110814</v>
      </c>
      <c r="AM7" s="6">
        <f t="shared" ref="AM7" si="22">100*(AM4-AM6)/AM6</f>
        <v>10.52903893416117</v>
      </c>
      <c r="AN7" s="6">
        <f t="shared" ref="AN7" si="23">100*(AN4-AN6)/AN6</f>
        <v>12.714041095890407</v>
      </c>
      <c r="AO7" s="6">
        <f t="shared" ref="AO7" si="24">100*(AO4-AO6)/AO6</f>
        <v>13.749605802585933</v>
      </c>
      <c r="AP7" s="6">
        <f t="shared" ref="AP7" si="25">100*(AP4-AP6)/AP6</f>
        <v>15.007871261150949</v>
      </c>
      <c r="AQ7" s="6">
        <f t="shared" ref="AQ7" si="26">100*(AQ4-AQ6)/AQ6</f>
        <v>15.451556758847422</v>
      </c>
      <c r="AR7" s="6">
        <f t="shared" ref="AR7" si="27">100*(AR4-AR6)/AR6</f>
        <v>16.499893549073878</v>
      </c>
      <c r="AS7" s="6">
        <f t="shared" ref="AS7" si="28">100*(AS4-AS6)/AS6</f>
        <v>15.751512331316901</v>
      </c>
      <c r="AT7" s="6">
        <f t="shared" ref="AT7" si="29">100*(AT4-AT6)/AT6</f>
        <v>15.297092288242743</v>
      </c>
      <c r="AU7" s="6">
        <f t="shared" ref="AU7" si="30">100*(AU4-AU6)/AU6</f>
        <v>14.606126914660821</v>
      </c>
      <c r="AV7" s="6">
        <f>MIN(AL7:AU7)</f>
        <v>7.9485959067110814</v>
      </c>
      <c r="AW7" s="6">
        <f>MAX(AL7:AU7)</f>
        <v>16.499893549073878</v>
      </c>
      <c r="AX7" s="6">
        <f>AVERAGE(AL7:AU7)</f>
        <v>13.755533484264129</v>
      </c>
      <c r="AY7" s="6">
        <f>(100*AX4/AX6)-100</f>
        <v>13.150458941013369</v>
      </c>
      <c r="AZ7" s="6"/>
      <c r="BA7" s="7"/>
      <c r="BB7" t="s">
        <v>12</v>
      </c>
      <c r="BC7" s="6">
        <f>100*(BC4-BC6)/BC6</f>
        <v>11.497022965693223</v>
      </c>
      <c r="BD7" s="6">
        <f t="shared" ref="BD7" si="31">100*(BD4-BD6)/BD6</f>
        <v>15.145723841376013</v>
      </c>
      <c r="BE7" s="6">
        <f t="shared" ref="BE7" si="32">100*(BE4-BE6)/BE6</f>
        <v>16.896613510123622</v>
      </c>
      <c r="BF7" s="6">
        <f t="shared" ref="BF7" si="33">100*(BF4-BF6)/BF6</f>
        <v>17.872254684666526</v>
      </c>
      <c r="BG7" s="6">
        <f t="shared" ref="BG7" si="34">100*(BG4-BG6)/BG6</f>
        <v>18.678354686446383</v>
      </c>
      <c r="BH7" s="6">
        <f t="shared" ref="BH7" si="35">100*(BH4-BH6)/BH6</f>
        <v>17.89892954941498</v>
      </c>
      <c r="BI7" s="6">
        <f t="shared" ref="BI7" si="36">100*(BI4-BI6)/BI6</f>
        <v>18.463648834019192</v>
      </c>
      <c r="BJ7" s="6">
        <f t="shared" ref="BJ7" si="37">100*(BJ4-BJ6)/BJ6</f>
        <v>17.901049475262365</v>
      </c>
      <c r="BK7" s="6">
        <f t="shared" ref="BK7" si="38">100*(BK4-BK6)/BK6</f>
        <v>17.372881355932197</v>
      </c>
      <c r="BL7" s="6">
        <f t="shared" ref="BL7" si="39">100*(BL4-BL6)/BL6</f>
        <v>16.619718309859152</v>
      </c>
      <c r="BM7" s="6">
        <f>MIN(BC7:BL7)</f>
        <v>11.497022965693223</v>
      </c>
      <c r="BN7" s="6">
        <f>MAX(BC7:BL7)</f>
        <v>18.678354686446383</v>
      </c>
      <c r="BO7" s="6">
        <f>AVERAGE(BC7:BL7)</f>
        <v>16.834619721279363</v>
      </c>
      <c r="BP7" s="6">
        <f>(100*BO4/BO6)-100</f>
        <v>16.398045588202777</v>
      </c>
    </row>
    <row r="8" spans="2:68">
      <c r="C8" t="s">
        <v>14</v>
      </c>
      <c r="D8" s="6">
        <f>D4-D6</f>
        <v>0.75</v>
      </c>
      <c r="E8" s="6">
        <f t="shared" ref="E8:M8" si="40">E4-E6</f>
        <v>1.4299999999999926</v>
      </c>
      <c r="F8" s="6">
        <f t="shared" si="40"/>
        <v>2.8800000000000097</v>
      </c>
      <c r="G8" s="6">
        <f t="shared" si="40"/>
        <v>4.5499999999999972</v>
      </c>
      <c r="H8" s="6">
        <f t="shared" si="40"/>
        <v>5.6999999999999886</v>
      </c>
      <c r="I8" s="6">
        <f t="shared" si="40"/>
        <v>7.25</v>
      </c>
      <c r="J8" s="6">
        <f t="shared" si="40"/>
        <v>8.1800000000000068</v>
      </c>
      <c r="K8" s="6">
        <f t="shared" si="40"/>
        <v>8.9200000000000017</v>
      </c>
      <c r="L8" s="6">
        <f t="shared" si="40"/>
        <v>8.64</v>
      </c>
      <c r="M8" s="6">
        <f t="shared" si="40"/>
        <v>7.5300000000000011</v>
      </c>
      <c r="N8" s="6">
        <f>MIN(D8:M8)</f>
        <v>0.75</v>
      </c>
      <c r="O8" s="6">
        <f>MAX(D8:M8)</f>
        <v>8.9200000000000017</v>
      </c>
      <c r="P8" s="6">
        <f>AVERAGE(D8:M8)</f>
        <v>5.5830000000000002</v>
      </c>
      <c r="Q8" s="6"/>
      <c r="T8" t="s">
        <v>14</v>
      </c>
      <c r="U8" s="6">
        <f>U4-U6</f>
        <v>2.6099999999999994</v>
      </c>
      <c r="V8" s="6">
        <f t="shared" ref="V8:AD8" si="41">V4-V6</f>
        <v>4.0200000000000102</v>
      </c>
      <c r="W8" s="6">
        <f t="shared" si="41"/>
        <v>5.0900000000000034</v>
      </c>
      <c r="X8" s="6">
        <f t="shared" si="41"/>
        <v>5.6000000000000085</v>
      </c>
      <c r="Y8" s="6">
        <f t="shared" si="41"/>
        <v>6.3599999999999994</v>
      </c>
      <c r="Z8" s="6">
        <f t="shared" si="41"/>
        <v>7.6599999999999966</v>
      </c>
      <c r="AA8" s="6">
        <f t="shared" si="41"/>
        <v>8.269999999999996</v>
      </c>
      <c r="AB8" s="6">
        <f t="shared" si="41"/>
        <v>7.990000000000002</v>
      </c>
      <c r="AC8" s="6">
        <f t="shared" si="41"/>
        <v>7.5700000000000074</v>
      </c>
      <c r="AD8" s="6">
        <f t="shared" si="41"/>
        <v>6.6499999999999986</v>
      </c>
      <c r="AE8" s="6">
        <f>MIN(U8:AD8)</f>
        <v>2.6099999999999994</v>
      </c>
      <c r="AF8" s="6">
        <f>MAX(U8:AD8)</f>
        <v>8.269999999999996</v>
      </c>
      <c r="AG8" s="6">
        <f>AVERAGE(U8:AD8)</f>
        <v>6.1820000000000022</v>
      </c>
      <c r="AH8" s="6"/>
      <c r="AI8" s="6"/>
      <c r="AJ8" s="7"/>
      <c r="AK8" t="s">
        <v>14</v>
      </c>
      <c r="AL8" s="6">
        <f>AL4-AL6</f>
        <v>6.6799999999999926</v>
      </c>
      <c r="AM8" s="6">
        <f t="shared" ref="AM8:AU8" si="42">AM4-AM6</f>
        <v>8.14</v>
      </c>
      <c r="AN8" s="6">
        <f t="shared" si="42"/>
        <v>8.9099999999999966</v>
      </c>
      <c r="AO8" s="6">
        <f t="shared" si="42"/>
        <v>8.7199999999999989</v>
      </c>
      <c r="AP8" s="6">
        <f t="shared" si="42"/>
        <v>8.5799999999999983</v>
      </c>
      <c r="AQ8" s="6">
        <f t="shared" si="42"/>
        <v>7.990000000000002</v>
      </c>
      <c r="AR8" s="6">
        <f t="shared" si="42"/>
        <v>7.75</v>
      </c>
      <c r="AS8" s="6">
        <f t="shared" si="42"/>
        <v>6.7700000000000031</v>
      </c>
      <c r="AT8" s="6">
        <f t="shared" si="42"/>
        <v>6.0500000000000043</v>
      </c>
      <c r="AU8" s="6">
        <f t="shared" si="42"/>
        <v>5.3399999999999963</v>
      </c>
      <c r="AV8" s="6">
        <f>MIN(AL8:AU8)</f>
        <v>5.3399999999999963</v>
      </c>
      <c r="AW8" s="6">
        <f>MAX(AL8:AU8)</f>
        <v>8.9099999999999966</v>
      </c>
      <c r="AX8" s="6">
        <f>AVERAGE(AL8:AU8)</f>
        <v>7.4930000000000003</v>
      </c>
      <c r="AY8" s="6"/>
      <c r="AZ8" s="6"/>
      <c r="BA8" s="7"/>
      <c r="BB8" t="s">
        <v>14</v>
      </c>
      <c r="BC8" s="6">
        <f>BC4-BC6</f>
        <v>8.11</v>
      </c>
      <c r="BD8" s="6">
        <f t="shared" ref="BD8:BL8" si="43">BD4-BD6</f>
        <v>9.509999999999998</v>
      </c>
      <c r="BE8" s="6">
        <f t="shared" si="43"/>
        <v>9.4299999999999926</v>
      </c>
      <c r="BF8" s="6">
        <f t="shared" si="43"/>
        <v>8.8699999999999974</v>
      </c>
      <c r="BG8" s="6">
        <f t="shared" si="43"/>
        <v>8.3099999999999952</v>
      </c>
      <c r="BH8" s="6">
        <f t="shared" si="43"/>
        <v>7.1899999999999977</v>
      </c>
      <c r="BI8" s="6">
        <f t="shared" si="43"/>
        <v>6.7299999999999969</v>
      </c>
      <c r="BJ8" s="6">
        <f t="shared" si="43"/>
        <v>5.9699999999999989</v>
      </c>
      <c r="BK8" s="6">
        <f t="shared" si="43"/>
        <v>5.3299999999999983</v>
      </c>
      <c r="BL8" s="6">
        <f t="shared" si="43"/>
        <v>4.7199999999999989</v>
      </c>
      <c r="BM8" s="6">
        <f>MIN(BC8:BL8)</f>
        <v>4.7199999999999989</v>
      </c>
      <c r="BN8" s="6">
        <f>MAX(BC8:BL8)</f>
        <v>9.509999999999998</v>
      </c>
      <c r="BO8" s="6">
        <f>AVERAGE(BC8:BL8)</f>
        <v>7.4169999999999972</v>
      </c>
      <c r="BP8" s="6"/>
    </row>
    <row r="9" spans="2:68">
      <c r="C9" t="s">
        <v>11</v>
      </c>
      <c r="D9" s="6">
        <v>90.46</v>
      </c>
      <c r="E9" s="6">
        <v>81.569999999999993</v>
      </c>
      <c r="F9" s="6">
        <v>70.59</v>
      </c>
      <c r="G9" s="6">
        <v>60.83</v>
      </c>
      <c r="H9" s="6">
        <v>53.32</v>
      </c>
      <c r="I9" s="6">
        <v>47.35</v>
      </c>
      <c r="J9" s="6">
        <v>42.51</v>
      </c>
      <c r="K9" s="6">
        <v>38.57</v>
      </c>
      <c r="L9" s="6">
        <v>35.29</v>
      </c>
      <c r="M9" s="6">
        <v>32.53</v>
      </c>
      <c r="N9" s="6">
        <f>MIN(D9:M9)</f>
        <v>32.53</v>
      </c>
      <c r="O9" s="6">
        <f>MAX(D9:M9)</f>
        <v>90.46</v>
      </c>
      <c r="P9" s="6">
        <f>AVERAGE(D9:M9)</f>
        <v>55.302</v>
      </c>
      <c r="Q9" s="6"/>
      <c r="T9" t="s">
        <v>11</v>
      </c>
      <c r="U9" s="6">
        <v>81.88</v>
      </c>
      <c r="V9" s="6">
        <v>72.069999999999993</v>
      </c>
      <c r="W9" s="6">
        <v>61.96</v>
      </c>
      <c r="X9" s="6">
        <v>53.24</v>
      </c>
      <c r="Y9" s="6">
        <v>46.6</v>
      </c>
      <c r="Z9" s="6">
        <v>41.4</v>
      </c>
      <c r="AA9" s="6">
        <v>37.130000000000003</v>
      </c>
      <c r="AB9" s="6">
        <v>33.659999999999997</v>
      </c>
      <c r="AC9" s="6">
        <v>30.77</v>
      </c>
      <c r="AD9" s="6">
        <v>28.33</v>
      </c>
      <c r="AE9" s="6">
        <f>MIN(U9:AD9)</f>
        <v>28.33</v>
      </c>
      <c r="AF9" s="6">
        <f>MAX(U9:AD9)</f>
        <v>81.88</v>
      </c>
      <c r="AG9" s="6">
        <f>AVERAGE(U9:AD9)</f>
        <v>48.703999999999994</v>
      </c>
      <c r="AH9" s="6"/>
      <c r="AI9" s="6"/>
      <c r="AJ9" s="7"/>
      <c r="AK9" t="s">
        <v>11</v>
      </c>
      <c r="AL9" s="6">
        <v>62.27</v>
      </c>
      <c r="AM9" s="6">
        <v>51.56</v>
      </c>
      <c r="AN9" s="6">
        <v>43.07</v>
      </c>
      <c r="AO9" s="6">
        <v>36.82</v>
      </c>
      <c r="AP9" s="6">
        <v>32.06</v>
      </c>
      <c r="AQ9" s="6">
        <v>28.35</v>
      </c>
      <c r="AR9" s="6">
        <v>25.4</v>
      </c>
      <c r="AS9" s="6">
        <v>23</v>
      </c>
      <c r="AT9" s="6">
        <v>21</v>
      </c>
      <c r="AU9" s="6">
        <v>19.309999999999999</v>
      </c>
      <c r="AV9" s="6">
        <f>MIN(AL9:AU9)</f>
        <v>19.309999999999999</v>
      </c>
      <c r="AW9" s="6">
        <f>MAX(AL9:AU9)</f>
        <v>62.27</v>
      </c>
      <c r="AX9" s="6">
        <f>AVERAGE(AL9:AU9)</f>
        <v>34.283999999999999</v>
      </c>
      <c r="AY9" s="6"/>
      <c r="AZ9" s="6"/>
      <c r="BA9" s="7"/>
      <c r="BB9" t="s">
        <v>11</v>
      </c>
      <c r="BC9" s="6">
        <v>48.84</v>
      </c>
      <c r="BD9" s="6">
        <v>39.950000000000003</v>
      </c>
      <c r="BE9" s="6">
        <v>33.380000000000003</v>
      </c>
      <c r="BF9" s="6">
        <v>28.55</v>
      </c>
      <c r="BG9" s="6">
        <v>24.88</v>
      </c>
      <c r="BH9" s="6">
        <v>22.03</v>
      </c>
      <c r="BI9" s="6">
        <v>19.760000000000002</v>
      </c>
      <c r="BJ9" s="6">
        <v>17.91</v>
      </c>
      <c r="BK9" s="6">
        <v>16.37</v>
      </c>
      <c r="BL9" s="6">
        <v>15.08</v>
      </c>
      <c r="BM9" s="6">
        <f>MIN(BC9:BL9)</f>
        <v>15.08</v>
      </c>
      <c r="BN9" s="6">
        <f>MAX(BC9:BL9)</f>
        <v>48.84</v>
      </c>
      <c r="BO9" s="6">
        <f>AVERAGE(BC9:BL9)</f>
        <v>26.675000000000001</v>
      </c>
      <c r="BP9" s="6"/>
    </row>
    <row r="10" spans="2:68">
      <c r="C10" t="s">
        <v>13</v>
      </c>
      <c r="D10" s="6">
        <f>100*(D5-D9)/D9</f>
        <v>6.3121821799690565</v>
      </c>
      <c r="E10" s="6">
        <f>100*(E5-E9)/E9</f>
        <v>8.7041804585019129</v>
      </c>
      <c r="F10" s="6">
        <f>100*(F5-F9)/F9</f>
        <v>12.268026632667512</v>
      </c>
      <c r="G10" s="6">
        <f>100*(G5-G9)/G9</f>
        <v>12.806181160611551</v>
      </c>
      <c r="H10" s="6">
        <f>100*(H5-H9)/H9</f>
        <v>10.596399099774942</v>
      </c>
      <c r="I10" s="6">
        <f>100*(I5-I9)/I9</f>
        <v>8.9757127771911289</v>
      </c>
      <c r="J10" s="6">
        <f>100*(J5-J9)/J9</f>
        <v>7.8804987061867831</v>
      </c>
      <c r="K10" s="6">
        <f>100*(K5-K9)/K9</f>
        <v>7.0261861550427822</v>
      </c>
      <c r="L10" s="6">
        <f>100*(L5-L9)/L9</f>
        <v>6.3474071975063815</v>
      </c>
      <c r="M10" s="6">
        <f>100*(M5-M9)/M9</f>
        <v>5.7485398094066937</v>
      </c>
      <c r="N10" s="6">
        <f>MIN(D10:M10)</f>
        <v>5.7485398094066937</v>
      </c>
      <c r="O10" s="6">
        <f>MAX(D10:M10)</f>
        <v>12.806181160611551</v>
      </c>
      <c r="P10" s="6">
        <f>AVERAGE(D10:M10)</f>
        <v>8.6665314176858743</v>
      </c>
      <c r="Q10" s="6">
        <f>(100*P5/P9)-100</f>
        <v>8.9201113883765544</v>
      </c>
      <c r="T10" t="s">
        <v>13</v>
      </c>
      <c r="U10" s="6">
        <f>100*(U5-U9)/U9</f>
        <v>8.1216414264777796</v>
      </c>
      <c r="V10" s="6">
        <f>100*(V5-V9)/V9</f>
        <v>11.128069932010561</v>
      </c>
      <c r="W10" s="6">
        <f>100*(W5-W9)/W9</f>
        <v>12.976113621691411</v>
      </c>
      <c r="X10" s="6">
        <f>100*(X5-X9)/X9</f>
        <v>12.678437265214125</v>
      </c>
      <c r="Y10" s="6">
        <f>100*(Y5-Y9)/Y9</f>
        <v>10.729613733905579</v>
      </c>
      <c r="Z10" s="6">
        <f>100*(Z5-Z9)/Z9</f>
        <v>9.0579710144927539</v>
      </c>
      <c r="AA10" s="6">
        <f>100*(AA5-AA9)/AA9</f>
        <v>8.07971990304336</v>
      </c>
      <c r="AB10" s="6">
        <f>100*(AB5-AB9)/AB9</f>
        <v>7.3083778966131936</v>
      </c>
      <c r="AC10" s="6">
        <f>100*(AC5-AC9)/AC9</f>
        <v>6.727331816704595</v>
      </c>
      <c r="AD10" s="6">
        <f>100*(AD5-AD9)/AD9</f>
        <v>6.2477938581009642</v>
      </c>
      <c r="AE10" s="6">
        <f>MIN(U10:AD10)</f>
        <v>6.2477938581009642</v>
      </c>
      <c r="AF10" s="6">
        <f>MAX(U10:AD10)</f>
        <v>12.976113621691411</v>
      </c>
      <c r="AG10" s="6">
        <f>AVERAGE(U10:AD10)</f>
        <v>9.3055070468254311</v>
      </c>
      <c r="AH10" s="6">
        <f>(100*AG5/AG9)-100</f>
        <v>9.7548455978975426</v>
      </c>
      <c r="AI10" s="6"/>
      <c r="AJ10" s="7"/>
      <c r="AK10" t="s">
        <v>13</v>
      </c>
      <c r="AL10" s="6">
        <f>100*(AL5-AL9)/AL9</f>
        <v>15.448851774530267</v>
      </c>
      <c r="AM10" s="6">
        <f>100*(AM5-AM9)/AM9</f>
        <v>15.496508921644676</v>
      </c>
      <c r="AN10" s="6">
        <f>100*(AN5-AN9)/AN9</f>
        <v>15.46319944276758</v>
      </c>
      <c r="AO10" s="6">
        <f>100*(AO5-AO9)/AO9</f>
        <v>13.796849538294401</v>
      </c>
      <c r="AP10" s="6">
        <f>100*(AP5-AP9)/AP9</f>
        <v>12.008733624454131</v>
      </c>
      <c r="AQ10" s="6">
        <f>100*(AQ5-AQ9)/AQ9</f>
        <v>10.828924162257495</v>
      </c>
      <c r="AR10" s="6">
        <f>100*(AR5-AR9)/AR9</f>
        <v>9.9606299212598479</v>
      </c>
      <c r="AS10" s="6">
        <f>100*(AS5-AS9)/AS9</f>
        <v>9.3043478260869588</v>
      </c>
      <c r="AT10" s="6">
        <f>100*(AT5-AT9)/AT9</f>
        <v>8.8095238095238155</v>
      </c>
      <c r="AU10" s="6">
        <f>100*(AU5-AU9)/AU9</f>
        <v>8.4930088037286406</v>
      </c>
      <c r="AV10" s="6">
        <f>MIN(AL10:AU10)</f>
        <v>8.4930088037286406</v>
      </c>
      <c r="AW10" s="6">
        <f>MAX(AL10:AU10)</f>
        <v>15.496508921644676</v>
      </c>
      <c r="AX10" s="6">
        <f>AVERAGE(AL10:AU10)</f>
        <v>11.96105778245478</v>
      </c>
      <c r="AY10" s="6">
        <f>(100*AX5/AX9)-100</f>
        <v>12.959397969898504</v>
      </c>
      <c r="AZ10" s="6"/>
      <c r="BA10" s="7"/>
      <c r="BB10" t="s">
        <v>13</v>
      </c>
      <c r="BC10" s="6">
        <f>100*(BC5-BC9)/BC9</f>
        <v>19.430794430794421</v>
      </c>
      <c r="BD10" s="6">
        <f>100*(BD5-BD9)/BD9</f>
        <v>18.648310387984967</v>
      </c>
      <c r="BE10" s="6">
        <f>100*(BE5-BE9)/BE9</f>
        <v>17.914919113241449</v>
      </c>
      <c r="BF10" s="6">
        <f>100*(BF5-BF9)/BF9</f>
        <v>16.147110332749548</v>
      </c>
      <c r="BG10" s="6">
        <f>100*(BG5-BG9)/BG9</f>
        <v>14.429260450160772</v>
      </c>
      <c r="BH10" s="6">
        <f>100*(BH5-BH9)/BH9</f>
        <v>13.073082160689962</v>
      </c>
      <c r="BI10" s="6">
        <f>100*(BI5-BI9)/BI9</f>
        <v>12.044534412955459</v>
      </c>
      <c r="BJ10" s="6">
        <f>100*(BJ5-BJ9)/BJ9</f>
        <v>11.278615298715797</v>
      </c>
      <c r="BK10" s="6">
        <f>100*(BK5-BK9)/BK9</f>
        <v>10.690287110568113</v>
      </c>
      <c r="BL10" s="6">
        <f>100*(BL5-BL9)/BL9</f>
        <v>10.145888594164452</v>
      </c>
      <c r="BM10" s="6">
        <f>MIN(BC10:BL10)</f>
        <v>10.145888594164452</v>
      </c>
      <c r="BN10" s="6">
        <f>MAX(BC10:BL10)</f>
        <v>19.430794430794421</v>
      </c>
      <c r="BO10" s="6">
        <f>AVERAGE(BC10:BL10)</f>
        <v>14.380280229202494</v>
      </c>
      <c r="BP10" s="6">
        <f>(100*BO5/BO9)-100</f>
        <v>15.625117150890347</v>
      </c>
    </row>
    <row r="11" spans="2:68">
      <c r="C11" t="s">
        <v>15</v>
      </c>
      <c r="D11" s="6">
        <f>D5-D9</f>
        <v>5.710000000000008</v>
      </c>
      <c r="E11" s="6">
        <f t="shared" ref="E11:M11" si="44">E5-E9</f>
        <v>7.1000000000000085</v>
      </c>
      <c r="F11" s="6">
        <f t="shared" si="44"/>
        <v>8.6599999999999966</v>
      </c>
      <c r="G11" s="6">
        <f t="shared" si="44"/>
        <v>7.7900000000000063</v>
      </c>
      <c r="H11" s="6">
        <f t="shared" si="44"/>
        <v>5.6499999999999986</v>
      </c>
      <c r="I11" s="6">
        <f t="shared" si="44"/>
        <v>4.25</v>
      </c>
      <c r="J11" s="6">
        <f t="shared" si="44"/>
        <v>3.3500000000000014</v>
      </c>
      <c r="K11" s="6">
        <f t="shared" si="44"/>
        <v>2.7100000000000009</v>
      </c>
      <c r="L11" s="6">
        <f t="shared" si="44"/>
        <v>2.240000000000002</v>
      </c>
      <c r="M11" s="6">
        <f t="shared" si="44"/>
        <v>1.8699999999999974</v>
      </c>
      <c r="N11" s="6">
        <f>MIN(D11:M11)</f>
        <v>1.8699999999999974</v>
      </c>
      <c r="O11" s="6">
        <f>MAX(D11:M11)</f>
        <v>8.6599999999999966</v>
      </c>
      <c r="P11" s="6">
        <f>AVERAGE(D11:M11)</f>
        <v>4.9330000000000016</v>
      </c>
      <c r="Q11" s="6"/>
      <c r="T11" t="s">
        <v>15</v>
      </c>
      <c r="U11" s="6">
        <f>U5-U9</f>
        <v>6.6500000000000057</v>
      </c>
      <c r="V11" s="6">
        <f t="shared" ref="V11:AD11" si="45">V5-V9</f>
        <v>8.0200000000000102</v>
      </c>
      <c r="W11" s="6">
        <f t="shared" si="45"/>
        <v>8.0399999999999991</v>
      </c>
      <c r="X11" s="6">
        <f t="shared" si="45"/>
        <v>6.75</v>
      </c>
      <c r="Y11" s="6">
        <f t="shared" si="45"/>
        <v>5</v>
      </c>
      <c r="Z11" s="6">
        <f t="shared" si="45"/>
        <v>3.75</v>
      </c>
      <c r="AA11" s="6">
        <f t="shared" si="45"/>
        <v>3</v>
      </c>
      <c r="AB11" s="6">
        <f t="shared" si="45"/>
        <v>2.4600000000000009</v>
      </c>
      <c r="AC11" s="6">
        <f t="shared" si="45"/>
        <v>2.0700000000000038</v>
      </c>
      <c r="AD11" s="6">
        <f t="shared" si="45"/>
        <v>1.7700000000000031</v>
      </c>
      <c r="AE11" s="6">
        <f>MIN(U11:AD11)</f>
        <v>1.7700000000000031</v>
      </c>
      <c r="AF11" s="6">
        <f>MAX(U11:AD11)</f>
        <v>8.0399999999999991</v>
      </c>
      <c r="AG11" s="6">
        <f>AVERAGE(U11:AD11)</f>
        <v>4.751000000000003</v>
      </c>
      <c r="AH11" s="6"/>
      <c r="AI11" s="6"/>
      <c r="AJ11" s="7"/>
      <c r="AK11" t="s">
        <v>15</v>
      </c>
      <c r="AL11" s="6">
        <f>AL5-AL9</f>
        <v>9.6199999999999974</v>
      </c>
      <c r="AM11" s="6">
        <f t="shared" ref="AM11:AU11" si="46">AM5-AM9</f>
        <v>7.9899999999999949</v>
      </c>
      <c r="AN11" s="6">
        <f t="shared" si="46"/>
        <v>6.6599999999999966</v>
      </c>
      <c r="AO11" s="6">
        <f t="shared" si="46"/>
        <v>5.0799999999999983</v>
      </c>
      <c r="AP11" s="6">
        <f t="shared" si="46"/>
        <v>3.8499999999999943</v>
      </c>
      <c r="AQ11" s="6">
        <f t="shared" si="46"/>
        <v>3.0700000000000003</v>
      </c>
      <c r="AR11" s="6">
        <f t="shared" si="46"/>
        <v>2.5300000000000011</v>
      </c>
      <c r="AS11" s="6">
        <f t="shared" si="46"/>
        <v>2.1400000000000006</v>
      </c>
      <c r="AT11" s="6">
        <f t="shared" si="46"/>
        <v>1.8500000000000014</v>
      </c>
      <c r="AU11" s="6">
        <f t="shared" si="46"/>
        <v>1.6400000000000006</v>
      </c>
      <c r="AV11" s="6">
        <f>MIN(AL11:AU11)</f>
        <v>1.6400000000000006</v>
      </c>
      <c r="AW11" s="6">
        <f>MAX(AL11:AU11)</f>
        <v>9.6199999999999974</v>
      </c>
      <c r="AX11" s="6">
        <f>AVERAGE(AL11:AU11)</f>
        <v>4.4429999999999987</v>
      </c>
      <c r="AY11" s="6"/>
      <c r="AZ11" s="6"/>
      <c r="BA11" s="7"/>
      <c r="BB11" t="s">
        <v>15</v>
      </c>
      <c r="BC11" s="6">
        <f>BC5-BC9</f>
        <v>9.4899999999999949</v>
      </c>
      <c r="BD11" s="6">
        <f t="shared" ref="BD11:BL11" si="47">BD5-BD9</f>
        <v>7.4499999999999957</v>
      </c>
      <c r="BE11" s="6">
        <f t="shared" si="47"/>
        <v>5.9799999999999969</v>
      </c>
      <c r="BF11" s="6">
        <f t="shared" si="47"/>
        <v>4.6099999999999959</v>
      </c>
      <c r="BG11" s="6">
        <f t="shared" si="47"/>
        <v>3.59</v>
      </c>
      <c r="BH11" s="6">
        <f t="shared" si="47"/>
        <v>2.879999999999999</v>
      </c>
      <c r="BI11" s="6">
        <f t="shared" si="47"/>
        <v>2.379999999999999</v>
      </c>
      <c r="BJ11" s="6">
        <f t="shared" si="47"/>
        <v>2.0199999999999996</v>
      </c>
      <c r="BK11" s="6">
        <f t="shared" si="47"/>
        <v>1.75</v>
      </c>
      <c r="BL11" s="6">
        <f t="shared" si="47"/>
        <v>1.5299999999999994</v>
      </c>
      <c r="BM11" s="6">
        <f>MIN(BC11:BL11)</f>
        <v>1.5299999999999994</v>
      </c>
      <c r="BN11" s="6">
        <f>MAX(BC11:BL11)</f>
        <v>9.4899999999999949</v>
      </c>
      <c r="BO11" s="6">
        <f>AVERAGE(BC11:BL11)</f>
        <v>4.1679999999999975</v>
      </c>
      <c r="BP11" s="6"/>
    </row>
    <row r="12" spans="2:68">
      <c r="U12" s="1"/>
      <c r="V12" s="1"/>
      <c r="W12" s="1"/>
      <c r="X12" s="1"/>
      <c r="Y12" s="1"/>
      <c r="Z12" s="1"/>
      <c r="AA12" s="1"/>
      <c r="AB12" s="1"/>
      <c r="AC12" s="1"/>
      <c r="AD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2:68">
      <c r="U13" s="2"/>
      <c r="V13" s="2"/>
      <c r="W13" s="2"/>
      <c r="X13" s="2"/>
      <c r="Y13" s="2"/>
      <c r="Z13" s="2"/>
      <c r="AA13" s="2"/>
      <c r="AB13" s="2"/>
      <c r="AC13" s="2"/>
      <c r="AD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BC13" s="2"/>
      <c r="BD13" s="2"/>
      <c r="BE13" s="2"/>
      <c r="BF13" s="2"/>
      <c r="BG13" s="2"/>
      <c r="BH13" s="2"/>
      <c r="BI13" s="2"/>
      <c r="BJ13" s="2"/>
      <c r="BK13" s="2"/>
      <c r="BL13" s="2"/>
    </row>
    <row r="14" spans="2:68">
      <c r="U14" s="5"/>
      <c r="V14" s="5"/>
      <c r="W14" s="5"/>
      <c r="X14" s="5"/>
      <c r="Y14" s="5"/>
      <c r="Z14" s="5"/>
      <c r="AA14" s="5"/>
      <c r="AB14" s="5"/>
      <c r="AC14" s="5"/>
      <c r="AD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2:68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U15" s="5"/>
      <c r="V15" s="5"/>
      <c r="W15" s="5"/>
      <c r="X15" s="5"/>
      <c r="Y15" s="5"/>
      <c r="Z15" s="5"/>
      <c r="AA15" s="5"/>
      <c r="AB15" s="5"/>
      <c r="AC15" s="5"/>
      <c r="AD15" s="5"/>
      <c r="AE15" s="1"/>
      <c r="AF15" s="1"/>
      <c r="AG15" s="1"/>
      <c r="AH15" s="1"/>
      <c r="AI15" s="1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1"/>
      <c r="AW15" s="1"/>
      <c r="AX15" s="1"/>
      <c r="AY15" s="1"/>
      <c r="AZ15" s="1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1"/>
      <c r="BN15" s="1"/>
      <c r="BO15" s="1"/>
      <c r="BP15" s="1"/>
    </row>
    <row r="16" spans="2:68">
      <c r="D16" s="1"/>
      <c r="E16" s="1"/>
      <c r="F16" s="1"/>
      <c r="G16" s="1"/>
      <c r="H16" s="1"/>
      <c r="I16" s="1"/>
      <c r="J16" s="1"/>
      <c r="K16" s="1"/>
      <c r="L16" s="1"/>
      <c r="U16" s="1"/>
      <c r="V16" s="1"/>
      <c r="W16" s="1"/>
      <c r="X16" s="1"/>
      <c r="Y16" s="1"/>
      <c r="Z16" s="1"/>
      <c r="AA16" s="1"/>
      <c r="AB16" s="1"/>
      <c r="AC16" s="1"/>
      <c r="AL16" s="1"/>
      <c r="AM16" s="1"/>
      <c r="AN16" s="1"/>
      <c r="AO16" s="1"/>
      <c r="AP16" s="1"/>
      <c r="AQ16" s="1"/>
      <c r="AR16" s="1"/>
      <c r="AS16" s="1"/>
      <c r="AT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4:63">
      <c r="D17" s="3"/>
      <c r="E17" s="3"/>
      <c r="F17" s="3"/>
      <c r="G17" s="3"/>
      <c r="H17" s="3"/>
      <c r="I17" s="3"/>
      <c r="J17" s="3"/>
      <c r="K17" s="3"/>
      <c r="L17" s="3"/>
      <c r="U17" s="3"/>
      <c r="V17" s="3"/>
      <c r="W17" s="3"/>
      <c r="X17" s="3"/>
      <c r="Y17" s="3"/>
      <c r="Z17" s="3"/>
      <c r="AA17" s="3"/>
      <c r="AB17" s="3"/>
      <c r="AC17" s="3"/>
      <c r="AL17" s="3"/>
      <c r="AM17" s="3"/>
      <c r="AN17" s="3"/>
      <c r="AO17" s="3"/>
      <c r="AP17" s="3"/>
      <c r="AQ17" s="3"/>
      <c r="AR17" s="3"/>
      <c r="AS17" s="3"/>
      <c r="AT17" s="3"/>
      <c r="BC17" s="3"/>
      <c r="BD17" s="3"/>
      <c r="BE17" s="3"/>
      <c r="BF17" s="3"/>
      <c r="BG17" s="3"/>
      <c r="BH17" s="3"/>
      <c r="BI17" s="3"/>
      <c r="BJ17" s="3"/>
      <c r="BK17" s="3"/>
    </row>
    <row r="18" spans="4:63">
      <c r="D18" s="4"/>
      <c r="E18" s="4"/>
      <c r="F18" s="4"/>
      <c r="G18" s="4"/>
      <c r="H18" s="4"/>
      <c r="I18" s="4"/>
      <c r="J18" s="4"/>
      <c r="K18" s="4"/>
      <c r="L18" s="4"/>
      <c r="U18" s="4"/>
      <c r="V18" s="4"/>
      <c r="W18" s="4"/>
      <c r="X18" s="4"/>
      <c r="Y18" s="4"/>
      <c r="Z18" s="4"/>
      <c r="AA18" s="4"/>
      <c r="AB18" s="4"/>
      <c r="AC18" s="4"/>
      <c r="AL18" s="4"/>
      <c r="AM18" s="4"/>
      <c r="AN18" s="4"/>
      <c r="AO18" s="4"/>
      <c r="AP18" s="4"/>
      <c r="AQ18" s="4"/>
      <c r="AR18" s="4"/>
      <c r="AS18" s="4"/>
      <c r="AT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4:63">
      <c r="D19" s="4"/>
      <c r="E19" s="4"/>
      <c r="F19" s="4"/>
      <c r="G19" s="4"/>
      <c r="H19" s="4"/>
      <c r="I19" s="4"/>
      <c r="J19" s="4"/>
      <c r="K19" s="4"/>
      <c r="L19" s="4"/>
      <c r="U19" s="4"/>
      <c r="V19" s="4"/>
      <c r="W19" s="4"/>
      <c r="X19" s="4"/>
      <c r="Y19" s="4"/>
      <c r="Z19" s="4"/>
      <c r="AA19" s="4"/>
      <c r="AB19" s="4"/>
      <c r="AC19" s="4"/>
      <c r="AL19" s="4"/>
      <c r="AM19" s="4"/>
      <c r="AN19" s="4"/>
      <c r="AO19" s="4"/>
      <c r="AP19" s="4"/>
      <c r="AQ19" s="4"/>
      <c r="AR19" s="4"/>
      <c r="AS19" s="4"/>
      <c r="AT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4:63">
      <c r="D20" s="4"/>
      <c r="E20" s="4"/>
      <c r="F20" s="4"/>
      <c r="G20" s="4"/>
      <c r="H20" s="4"/>
      <c r="I20" s="4"/>
      <c r="J20" s="4"/>
      <c r="K20" s="4"/>
      <c r="L20" s="4"/>
      <c r="U20" s="4"/>
      <c r="V20" s="4"/>
      <c r="W20" s="4"/>
      <c r="X20" s="4"/>
      <c r="Y20" s="4"/>
      <c r="Z20" s="4"/>
      <c r="AA20" s="4"/>
      <c r="AB20" s="4"/>
      <c r="AC20" s="4"/>
      <c r="AL20" s="4"/>
      <c r="AM20" s="4"/>
      <c r="AN20" s="4"/>
      <c r="AO20" s="4"/>
      <c r="AP20" s="4"/>
      <c r="AQ20" s="4"/>
      <c r="AR20" s="4"/>
      <c r="AS20" s="4"/>
      <c r="AT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4:63">
      <c r="D21" s="1"/>
      <c r="E21" s="1"/>
      <c r="F21" s="1"/>
      <c r="G21" s="1"/>
      <c r="H21" s="1"/>
      <c r="I21" s="1"/>
      <c r="J21" s="1"/>
      <c r="K21" s="1"/>
      <c r="L21" s="1"/>
      <c r="U21" s="1"/>
      <c r="V21" s="1"/>
      <c r="W21" s="1"/>
      <c r="X21" s="1"/>
      <c r="Y21" s="1"/>
      <c r="Z21" s="1"/>
      <c r="AA21" s="1"/>
      <c r="AB21" s="1"/>
      <c r="AC21" s="1"/>
      <c r="AL21" s="1"/>
      <c r="AM21" s="1"/>
      <c r="AN21" s="1"/>
      <c r="AO21" s="1"/>
      <c r="AP21" s="1"/>
      <c r="AQ21" s="1"/>
      <c r="AR21" s="1"/>
      <c r="AS21" s="1"/>
      <c r="AT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4:63">
      <c r="D22" s="3"/>
      <c r="E22" s="3"/>
      <c r="F22" s="3"/>
      <c r="G22" s="3"/>
      <c r="H22" s="3"/>
      <c r="I22" s="3"/>
      <c r="J22" s="3"/>
      <c r="K22" s="3"/>
      <c r="L22" s="3"/>
      <c r="U22" s="3"/>
      <c r="V22" s="3"/>
      <c r="W22" s="3"/>
      <c r="X22" s="3"/>
      <c r="Y22" s="3"/>
      <c r="Z22" s="3"/>
      <c r="AA22" s="3"/>
      <c r="AB22" s="3"/>
      <c r="AC22" s="3"/>
      <c r="AL22" s="3"/>
      <c r="AM22" s="3"/>
      <c r="AN22" s="3"/>
      <c r="AO22" s="3"/>
      <c r="AP22" s="3"/>
      <c r="AQ22" s="3"/>
      <c r="AR22" s="3"/>
      <c r="AS22" s="3"/>
      <c r="AT22" s="3"/>
      <c r="BC22" s="3"/>
      <c r="BD22" s="3"/>
      <c r="BE22" s="3"/>
      <c r="BF22" s="3"/>
      <c r="BG22" s="3"/>
      <c r="BH22" s="3"/>
      <c r="BI22" s="3"/>
      <c r="BJ22" s="3"/>
      <c r="BK22" s="3"/>
    </row>
    <row r="23" spans="4:63">
      <c r="D23" s="4"/>
      <c r="E23" s="4"/>
      <c r="F23" s="4"/>
      <c r="G23" s="4"/>
      <c r="H23" s="4"/>
      <c r="I23" s="4"/>
      <c r="J23" s="4"/>
      <c r="K23" s="4"/>
      <c r="L23" s="4"/>
      <c r="U23" s="4"/>
      <c r="V23" s="4"/>
      <c r="W23" s="4"/>
      <c r="X23" s="4"/>
      <c r="Y23" s="4"/>
      <c r="Z23" s="4"/>
      <c r="AA23" s="4"/>
      <c r="AB23" s="4"/>
      <c r="AC23" s="4"/>
      <c r="AL23" s="4"/>
      <c r="AM23" s="4"/>
      <c r="AN23" s="4"/>
      <c r="AO23" s="4"/>
      <c r="AP23" s="4"/>
      <c r="AQ23" s="4"/>
      <c r="AR23" s="4"/>
      <c r="AS23" s="4"/>
      <c r="AT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4:63">
      <c r="D24" s="4"/>
      <c r="E24" s="4"/>
      <c r="F24" s="4"/>
      <c r="G24" s="4"/>
      <c r="H24" s="4"/>
      <c r="I24" s="4"/>
      <c r="J24" s="4"/>
      <c r="K24" s="4"/>
      <c r="L24" s="4"/>
      <c r="U24" s="4"/>
      <c r="V24" s="4"/>
      <c r="W24" s="4"/>
      <c r="X24" s="4"/>
      <c r="Y24" s="4"/>
      <c r="Z24" s="4"/>
      <c r="AA24" s="4"/>
      <c r="AB24" s="4"/>
      <c r="AC24" s="4"/>
      <c r="AL24" s="4"/>
      <c r="AM24" s="4"/>
      <c r="AN24" s="4"/>
      <c r="AO24" s="4"/>
      <c r="AP24" s="4"/>
      <c r="AQ24" s="4"/>
      <c r="AR24" s="4"/>
      <c r="AS24" s="4"/>
      <c r="AT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4:63">
      <c r="D25" s="4"/>
      <c r="E25" s="4"/>
      <c r="F25" s="4"/>
      <c r="G25" s="4"/>
      <c r="H25" s="4"/>
      <c r="I25" s="4"/>
      <c r="J25" s="4"/>
      <c r="K25" s="4"/>
      <c r="L25" s="4"/>
      <c r="U25" s="4"/>
      <c r="V25" s="4"/>
      <c r="W25" s="4"/>
      <c r="X25" s="4"/>
      <c r="Y25" s="4"/>
      <c r="Z25" s="4"/>
      <c r="AA25" s="4"/>
      <c r="AB25" s="4"/>
      <c r="AC25" s="4"/>
      <c r="AL25" s="4"/>
      <c r="AM25" s="4"/>
      <c r="AN25" s="4"/>
      <c r="AO25" s="4"/>
      <c r="AP25" s="4"/>
      <c r="AQ25" s="4"/>
      <c r="AR25" s="4"/>
      <c r="AS25" s="4"/>
      <c r="AT25" s="4"/>
      <c r="BC25" s="4"/>
      <c r="BD25" s="4"/>
      <c r="BE25" s="4"/>
      <c r="BF25" s="4"/>
      <c r="BG25" s="4"/>
      <c r="BH25" s="4"/>
      <c r="BI25" s="4"/>
      <c r="BJ25" s="4"/>
      <c r="BK25" s="4"/>
    </row>
  </sheetData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2013-02-28T09:12:22Z</dcterms:modified>
</cp:coreProperties>
</file>