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BL11" i="1"/>
  <c r="BK11"/>
  <c r="BJ11"/>
  <c r="BI11"/>
  <c r="BH11"/>
  <c r="BG11"/>
  <c r="BF11"/>
  <c r="BE11"/>
  <c r="BD11"/>
  <c r="BN11" s="1"/>
  <c r="BC11"/>
  <c r="BO11" s="1"/>
  <c r="AY11"/>
  <c r="AU11"/>
  <c r="AT11"/>
  <c r="AS11"/>
  <c r="AR11"/>
  <c r="AQ11"/>
  <c r="AP11"/>
  <c r="AO11"/>
  <c r="AN11"/>
  <c r="AM11"/>
  <c r="AW11" s="1"/>
  <c r="AL11"/>
  <c r="AX11" s="1"/>
  <c r="AD11"/>
  <c r="AC11"/>
  <c r="AB11"/>
  <c r="AA11"/>
  <c r="Z11"/>
  <c r="Y11"/>
  <c r="X11"/>
  <c r="W11"/>
  <c r="V11"/>
  <c r="AF11" s="1"/>
  <c r="U11"/>
  <c r="AG11" s="1"/>
  <c r="Q11"/>
  <c r="M11"/>
  <c r="L11"/>
  <c r="K11"/>
  <c r="J11"/>
  <c r="I11"/>
  <c r="H11"/>
  <c r="G11"/>
  <c r="F11"/>
  <c r="E11"/>
  <c r="O11" s="1"/>
  <c r="D11"/>
  <c r="P11" s="1"/>
  <c r="BL10"/>
  <c r="BK10"/>
  <c r="BJ10"/>
  <c r="BI10"/>
  <c r="BH10"/>
  <c r="BG10"/>
  <c r="BF10"/>
  <c r="BE10"/>
  <c r="BD10"/>
  <c r="BC10"/>
  <c r="BN10" s="1"/>
  <c r="AU10"/>
  <c r="AT10"/>
  <c r="AS10"/>
  <c r="AR10"/>
  <c r="AQ10"/>
  <c r="AP10"/>
  <c r="AO10"/>
  <c r="AN10"/>
  <c r="AM10"/>
  <c r="AW10" s="1"/>
  <c r="AL10"/>
  <c r="AX10" s="1"/>
  <c r="AD10"/>
  <c r="AC10"/>
  <c r="AB10"/>
  <c r="AA10"/>
  <c r="Z10"/>
  <c r="Y10"/>
  <c r="X10"/>
  <c r="W10"/>
  <c r="V10"/>
  <c r="U10"/>
  <c r="AF10" s="1"/>
  <c r="M10"/>
  <c r="L10"/>
  <c r="K10"/>
  <c r="J10"/>
  <c r="I10"/>
  <c r="H10"/>
  <c r="G10"/>
  <c r="F10"/>
  <c r="E10"/>
  <c r="O10" s="1"/>
  <c r="D10"/>
  <c r="P10" s="1"/>
  <c r="BO9"/>
  <c r="BP11" s="1"/>
  <c r="BN9"/>
  <c r="BM9"/>
  <c r="AX9"/>
  <c r="AW9"/>
  <c r="AV9"/>
  <c r="AG9"/>
  <c r="AH11" s="1"/>
  <c r="AF9"/>
  <c r="AE9"/>
  <c r="P9"/>
  <c r="O9"/>
  <c r="N9"/>
  <c r="BL8"/>
  <c r="BK8"/>
  <c r="BJ8"/>
  <c r="BI8"/>
  <c r="BH8"/>
  <c r="BG8"/>
  <c r="BF8"/>
  <c r="BE8"/>
  <c r="BD8"/>
  <c r="BN8" s="1"/>
  <c r="BC8"/>
  <c r="BO8" s="1"/>
  <c r="AY8"/>
  <c r="AU8"/>
  <c r="AT8"/>
  <c r="AS8"/>
  <c r="AR8"/>
  <c r="AQ8"/>
  <c r="AP8"/>
  <c r="AO8"/>
  <c r="AN8"/>
  <c r="AM8"/>
  <c r="AW8" s="1"/>
  <c r="AL8"/>
  <c r="AX8" s="1"/>
  <c r="AD8"/>
  <c r="AC8"/>
  <c r="AB8"/>
  <c r="AA8"/>
  <c r="Z8"/>
  <c r="Y8"/>
  <c r="X8"/>
  <c r="W8"/>
  <c r="V8"/>
  <c r="AF8" s="1"/>
  <c r="U8"/>
  <c r="AG8" s="1"/>
  <c r="Q8"/>
  <c r="M8"/>
  <c r="L8"/>
  <c r="K8"/>
  <c r="J8"/>
  <c r="I8"/>
  <c r="H8"/>
  <c r="G8"/>
  <c r="F8"/>
  <c r="E8"/>
  <c r="O8" s="1"/>
  <c r="D8"/>
  <c r="P8" s="1"/>
  <c r="BL7"/>
  <c r="BK7"/>
  <c r="BJ7"/>
  <c r="BI7"/>
  <c r="BH7"/>
  <c r="BG7"/>
  <c r="BF7"/>
  <c r="BE7"/>
  <c r="BD7"/>
  <c r="BC7"/>
  <c r="BN7" s="1"/>
  <c r="AU7"/>
  <c r="AT7"/>
  <c r="AS7"/>
  <c r="AR7"/>
  <c r="AQ7"/>
  <c r="AP7"/>
  <c r="AO7"/>
  <c r="AN7"/>
  <c r="AM7"/>
  <c r="AW7" s="1"/>
  <c r="AL7"/>
  <c r="AX7" s="1"/>
  <c r="AD7"/>
  <c r="AC7"/>
  <c r="AB7"/>
  <c r="AA7"/>
  <c r="Z7"/>
  <c r="Y7"/>
  <c r="X7"/>
  <c r="W7"/>
  <c r="V7"/>
  <c r="U7"/>
  <c r="AF7" s="1"/>
  <c r="M7"/>
  <c r="L7"/>
  <c r="K7"/>
  <c r="J7"/>
  <c r="I7"/>
  <c r="H7"/>
  <c r="G7"/>
  <c r="F7"/>
  <c r="E7"/>
  <c r="O7" s="1"/>
  <c r="D7"/>
  <c r="P7" s="1"/>
  <c r="BO6"/>
  <c r="BP8" s="1"/>
  <c r="BN6"/>
  <c r="BM6"/>
  <c r="AX6"/>
  <c r="AW6"/>
  <c r="AV6"/>
  <c r="AG6"/>
  <c r="AH8" s="1"/>
  <c r="AF6"/>
  <c r="AE6"/>
  <c r="P6"/>
  <c r="O6"/>
  <c r="N6"/>
  <c r="BO5"/>
  <c r="BN5"/>
  <c r="BM5"/>
  <c r="AX5"/>
  <c r="AW5"/>
  <c r="AV5"/>
  <c r="AG5"/>
  <c r="AF5"/>
  <c r="AE5"/>
  <c r="P5"/>
  <c r="O5"/>
  <c r="N5"/>
  <c r="BO4"/>
  <c r="BN4"/>
  <c r="BM4"/>
  <c r="AX4"/>
  <c r="AW4"/>
  <c r="AV4"/>
  <c r="AG4"/>
  <c r="AF4"/>
  <c r="AE4"/>
  <c r="P4"/>
  <c r="O4"/>
  <c r="N4"/>
  <c r="AE7" l="1"/>
  <c r="AG7"/>
  <c r="BM7"/>
  <c r="BO7"/>
  <c r="AE10"/>
  <c r="AG10"/>
  <c r="BM10"/>
  <c r="BO10"/>
  <c r="N7"/>
  <c r="AV7"/>
  <c r="N8"/>
  <c r="AE8"/>
  <c r="AV8"/>
  <c r="BM8"/>
  <c r="N10"/>
  <c r="AV10"/>
  <c r="N11"/>
  <c r="AE11"/>
  <c r="AV11"/>
  <c r="BM11"/>
</calcChain>
</file>

<file path=xl/sharedStrings.xml><?xml version="1.0" encoding="utf-8"?>
<sst xmlns="http://schemas.openxmlformats.org/spreadsheetml/2006/main" count="52" uniqueCount="16">
  <si>
    <t>ALMERIA</t>
  </si>
  <si>
    <t>TARRAGONA</t>
  </si>
  <si>
    <t>BILBAO</t>
  </si>
  <si>
    <t>PLYMOUTH</t>
  </si>
  <si>
    <t>V EXTR (Tu 45 ºC)</t>
  </si>
  <si>
    <t>MIN</t>
  </si>
  <si>
    <t>MAX</t>
  </si>
  <si>
    <t>MEDIA</t>
  </si>
  <si>
    <t>VBLE - perfil ii</t>
  </si>
  <si>
    <t>VBLE - perfil iii</t>
  </si>
  <si>
    <t>CTE - perfil ii</t>
  </si>
  <si>
    <t>CTE - perfil iii</t>
  </si>
  <si>
    <t>ahorro perfil ii (%)</t>
  </si>
  <si>
    <t>ahorro perfil iii (%)</t>
  </si>
  <si>
    <t>diferencia perfil ii</t>
  </si>
  <si>
    <t>diferencia perfil iii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</si>
</sst>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  <xf numFmtId="2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/>
            </a:pPr>
            <a:r>
              <a:rPr lang="en-US" sz="1300"/>
              <a:t>ALMERÍA - Tu=</a:t>
            </a:r>
            <a:r>
              <a:rPr lang="en-US" sz="1300" baseline="0"/>
              <a:t> 45 ºC (AUX modulante)</a:t>
            </a:r>
            <a:endParaRPr lang="en-US" sz="1300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Hoja1!$C$4</c:f>
              <c:strCache>
                <c:ptCount val="1"/>
                <c:pt idx="0">
                  <c:v>VBLE - perfil ii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Hoja1!$D$3:$M$3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Hoja1!$D$4:$M$4</c:f>
              <c:numCache>
                <c:formatCode>0.00</c:formatCode>
                <c:ptCount val="10"/>
                <c:pt idx="0">
                  <c:v>7.0000000000000007E-2</c:v>
                </c:pt>
                <c:pt idx="1">
                  <c:v>1.38</c:v>
                </c:pt>
                <c:pt idx="2">
                  <c:v>4.25</c:v>
                </c:pt>
                <c:pt idx="3">
                  <c:v>12.23</c:v>
                </c:pt>
                <c:pt idx="4">
                  <c:v>28.09</c:v>
                </c:pt>
                <c:pt idx="5">
                  <c:v>48.88</c:v>
                </c:pt>
                <c:pt idx="6">
                  <c:v>78.760000000000005</c:v>
                </c:pt>
                <c:pt idx="7">
                  <c:v>113.98</c:v>
                </c:pt>
                <c:pt idx="8">
                  <c:v>158.02000000000001</c:v>
                </c:pt>
                <c:pt idx="9">
                  <c:v>210.52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Hoja1!$C$5</c:f>
              <c:strCache>
                <c:ptCount val="1"/>
                <c:pt idx="0">
                  <c:v>VBLE - perfil iii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Hoja1!$D$3:$M$3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Hoja1!$D$5:$M$5</c:f>
              <c:numCache>
                <c:formatCode>0.00</c:formatCode>
                <c:ptCount val="10"/>
                <c:pt idx="0">
                  <c:v>12.84</c:v>
                </c:pt>
                <c:pt idx="1">
                  <c:v>50.67</c:v>
                </c:pt>
                <c:pt idx="2">
                  <c:v>115.98</c:v>
                </c:pt>
                <c:pt idx="3">
                  <c:v>210.52</c:v>
                </c:pt>
                <c:pt idx="4">
                  <c:v>321.10000000000002</c:v>
                </c:pt>
                <c:pt idx="5">
                  <c:v>432.89</c:v>
                </c:pt>
                <c:pt idx="6">
                  <c:v>544.69000000000005</c:v>
                </c:pt>
                <c:pt idx="7">
                  <c:v>656.48</c:v>
                </c:pt>
                <c:pt idx="8">
                  <c:v>768.27</c:v>
                </c:pt>
                <c:pt idx="9">
                  <c:v>880.07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Hoja1!$C$6</c:f>
              <c:strCache>
                <c:ptCount val="1"/>
                <c:pt idx="0">
                  <c:v>CTE - perfil ii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Hoja1!$D$3:$M$3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Hoja1!$D$6:$M$6</c:f>
              <c:numCache>
                <c:formatCode>0.00</c:formatCode>
                <c:ptCount val="10"/>
                <c:pt idx="0">
                  <c:v>1.33</c:v>
                </c:pt>
                <c:pt idx="1">
                  <c:v>4.59</c:v>
                </c:pt>
                <c:pt idx="2">
                  <c:v>12.31</c:v>
                </c:pt>
                <c:pt idx="3">
                  <c:v>27.51</c:v>
                </c:pt>
                <c:pt idx="4">
                  <c:v>50.41</c:v>
                </c:pt>
                <c:pt idx="5">
                  <c:v>81.3</c:v>
                </c:pt>
                <c:pt idx="6">
                  <c:v>119.92</c:v>
                </c:pt>
                <c:pt idx="7">
                  <c:v>163.81</c:v>
                </c:pt>
                <c:pt idx="8">
                  <c:v>211.16</c:v>
                </c:pt>
                <c:pt idx="9">
                  <c:v>261.01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Hoja1!$C$9</c:f>
              <c:strCache>
                <c:ptCount val="1"/>
                <c:pt idx="0">
                  <c:v>CTE - perfil iii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Hoja1!$D$3:$M$3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Hoja1!$D$9:$M$9</c:f>
              <c:numCache>
                <c:formatCode>0.00</c:formatCode>
                <c:ptCount val="10"/>
                <c:pt idx="0">
                  <c:v>32</c:v>
                </c:pt>
                <c:pt idx="1">
                  <c:v>82.41</c:v>
                </c:pt>
                <c:pt idx="2">
                  <c:v>164.4</c:v>
                </c:pt>
                <c:pt idx="3">
                  <c:v>262.72000000000003</c:v>
                </c:pt>
                <c:pt idx="4">
                  <c:v>365.31</c:v>
                </c:pt>
                <c:pt idx="5">
                  <c:v>470.84</c:v>
                </c:pt>
                <c:pt idx="6">
                  <c:v>578.44000000000005</c:v>
                </c:pt>
                <c:pt idx="7">
                  <c:v>686.76</c:v>
                </c:pt>
                <c:pt idx="8">
                  <c:v>795.71</c:v>
                </c:pt>
                <c:pt idx="9">
                  <c:v>905.15</c:v>
                </c:pt>
              </c:numCache>
            </c:numRef>
          </c:yVal>
          <c:smooth val="1"/>
        </c:ser>
        <c:axId val="80978688"/>
        <c:axId val="80980608"/>
      </c:scatterChart>
      <c:valAx>
        <c:axId val="80978688"/>
        <c:scaling>
          <c:orientation val="minMax"/>
          <c:max val="180"/>
          <c:min val="45"/>
        </c:scaling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 b="1" i="0" baseline="0"/>
                  <a:t>V</a:t>
                </a:r>
                <a:r>
                  <a:rPr lang="es-ES" sz="1100" b="1" i="0" baseline="-25000"/>
                  <a:t>EXTR </a:t>
                </a:r>
                <a:r>
                  <a:rPr lang="es-ES" sz="1100" b="1" i="0" baseline="0"/>
                  <a:t>(l/m</a:t>
                </a:r>
                <a:r>
                  <a:rPr lang="es-ES" sz="1100" b="1" i="0" baseline="30000"/>
                  <a:t>2</a:t>
                </a:r>
                <a:r>
                  <a:rPr lang="es-ES" sz="1100" b="1" i="0" baseline="0"/>
                  <a:t>)</a:t>
                </a:r>
                <a:endParaRPr lang="es-ES" sz="1100"/>
              </a:p>
            </c:rich>
          </c:tx>
          <c:layout/>
        </c:title>
        <c:numFmt formatCode="General" sourceLinked="1"/>
        <c:majorTickMark val="none"/>
        <c:tickLblPos val="nextTo"/>
        <c:crossAx val="80980608"/>
        <c:crosses val="autoZero"/>
        <c:crossBetween val="midCat"/>
        <c:majorUnit val="15"/>
      </c:valAx>
      <c:valAx>
        <c:axId val="80980608"/>
        <c:scaling>
          <c:orientation val="minMax"/>
          <c:max val="1050"/>
          <c:min val="0"/>
        </c:scaling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/>
                  <a:t>Q</a:t>
                </a:r>
                <a:r>
                  <a:rPr lang="es-ES" sz="1100" baseline="-25000"/>
                  <a:t>AUX</a:t>
                </a:r>
                <a:r>
                  <a:rPr lang="es-ES" sz="1100"/>
                  <a:t> (M</a:t>
                </a:r>
                <a:r>
                  <a:rPr lang="es-ES" sz="1100" b="1" i="0" u="none" strike="noStrike" baseline="0"/>
                  <a:t>J/m</a:t>
                </a:r>
                <a:r>
                  <a:rPr lang="es-ES" sz="1100" b="1" i="0" u="none" strike="noStrike" baseline="30000"/>
                  <a:t>2</a:t>
                </a:r>
                <a:r>
                  <a:rPr lang="es-ES" sz="1100"/>
                  <a:t>)</a:t>
                </a:r>
              </a:p>
            </c:rich>
          </c:tx>
          <c:layout>
            <c:manualLayout>
              <c:xMode val="edge"/>
              <c:yMode val="edge"/>
              <c:x val="1.9184681849515973E-2"/>
              <c:y val="0.33626671274241215"/>
            </c:manualLayout>
          </c:layout>
        </c:title>
        <c:numFmt formatCode="0" sourceLinked="0"/>
        <c:majorTickMark val="none"/>
        <c:tickLblPos val="nextTo"/>
        <c:crossAx val="80978688"/>
        <c:crosses val="autoZero"/>
        <c:crossBetween val="midCat"/>
        <c:majorUnit val="150"/>
      </c:valAx>
    </c:plotArea>
    <c:legend>
      <c:legendPos val="r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/>
            </a:pPr>
            <a:r>
              <a:rPr lang="en-US" sz="1300"/>
              <a:t>TARRAGONA - Tu=</a:t>
            </a:r>
            <a:r>
              <a:rPr lang="en-US" sz="1300" baseline="0"/>
              <a:t> 45 ºC (AUX modulante)</a:t>
            </a:r>
            <a:endParaRPr lang="en-US" sz="1300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Hoja1!$T$4</c:f>
              <c:strCache>
                <c:ptCount val="1"/>
                <c:pt idx="0">
                  <c:v>VBLE - perfil ii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Hoja1!$U$3:$AD$3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Hoja1!$U$4:$AD$4</c:f>
              <c:numCache>
                <c:formatCode>0.00</c:formatCode>
                <c:ptCount val="10"/>
                <c:pt idx="0">
                  <c:v>3.4</c:v>
                </c:pt>
                <c:pt idx="1">
                  <c:v>8.9700000000000006</c:v>
                </c:pt>
                <c:pt idx="2">
                  <c:v>20.38</c:v>
                </c:pt>
                <c:pt idx="3">
                  <c:v>38.96</c:v>
                </c:pt>
                <c:pt idx="4">
                  <c:v>62.18</c:v>
                </c:pt>
                <c:pt idx="5">
                  <c:v>90.43</c:v>
                </c:pt>
                <c:pt idx="6">
                  <c:v>126.81</c:v>
                </c:pt>
                <c:pt idx="7">
                  <c:v>171.99</c:v>
                </c:pt>
                <c:pt idx="8">
                  <c:v>221.36</c:v>
                </c:pt>
                <c:pt idx="9">
                  <c:v>275.23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Hoja1!$T$5</c:f>
              <c:strCache>
                <c:ptCount val="1"/>
                <c:pt idx="0">
                  <c:v>VBLE - perfil iii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Hoja1!$U$3:$AD$3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Hoja1!$U$5:$AD$5</c:f>
              <c:numCache>
                <c:formatCode>0.00</c:formatCode>
                <c:ptCount val="10"/>
                <c:pt idx="0">
                  <c:v>39.44</c:v>
                </c:pt>
                <c:pt idx="1">
                  <c:v>91.31</c:v>
                </c:pt>
                <c:pt idx="2">
                  <c:v>171.99</c:v>
                </c:pt>
                <c:pt idx="3">
                  <c:v>275.23</c:v>
                </c:pt>
                <c:pt idx="4">
                  <c:v>388.46</c:v>
                </c:pt>
                <c:pt idx="5">
                  <c:v>503.12</c:v>
                </c:pt>
                <c:pt idx="6">
                  <c:v>617.78</c:v>
                </c:pt>
                <c:pt idx="7">
                  <c:v>732.44</c:v>
                </c:pt>
                <c:pt idx="8">
                  <c:v>847.09</c:v>
                </c:pt>
                <c:pt idx="9">
                  <c:v>961.75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Hoja1!$T$6</c:f>
              <c:strCache>
                <c:ptCount val="1"/>
                <c:pt idx="0">
                  <c:v>CTE - perfil ii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Hoja1!$U$3:$AD$3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Hoja1!$U$6:$AD$6</c:f>
              <c:numCache>
                <c:formatCode>0.00</c:formatCode>
                <c:ptCount val="10"/>
                <c:pt idx="0">
                  <c:v>7.88</c:v>
                </c:pt>
                <c:pt idx="1">
                  <c:v>18.190000000000001</c:v>
                </c:pt>
                <c:pt idx="2">
                  <c:v>34.979999999999997</c:v>
                </c:pt>
                <c:pt idx="3">
                  <c:v>58.24</c:v>
                </c:pt>
                <c:pt idx="4">
                  <c:v>87.74</c:v>
                </c:pt>
                <c:pt idx="5">
                  <c:v>125.58</c:v>
                </c:pt>
                <c:pt idx="6">
                  <c:v>169.51</c:v>
                </c:pt>
                <c:pt idx="7">
                  <c:v>217.79</c:v>
                </c:pt>
                <c:pt idx="8">
                  <c:v>269.08</c:v>
                </c:pt>
                <c:pt idx="9">
                  <c:v>321.02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Hoja1!$T$9</c:f>
              <c:strCache>
                <c:ptCount val="1"/>
                <c:pt idx="0">
                  <c:v>CTE - perfil iii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Hoja1!$U$3:$AD$3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Hoja1!$U$9:$AD$9</c:f>
              <c:numCache>
                <c:formatCode>0.00</c:formatCode>
                <c:ptCount val="10"/>
                <c:pt idx="0">
                  <c:v>62.32</c:v>
                </c:pt>
                <c:pt idx="1">
                  <c:v>128.09</c:v>
                </c:pt>
                <c:pt idx="2">
                  <c:v>218.07</c:v>
                </c:pt>
                <c:pt idx="3">
                  <c:v>321.70999999999998</c:v>
                </c:pt>
                <c:pt idx="4">
                  <c:v>428.61</c:v>
                </c:pt>
                <c:pt idx="5">
                  <c:v>537.48</c:v>
                </c:pt>
                <c:pt idx="6">
                  <c:v>648.73</c:v>
                </c:pt>
                <c:pt idx="7">
                  <c:v>760.65</c:v>
                </c:pt>
                <c:pt idx="8">
                  <c:v>873.14</c:v>
                </c:pt>
                <c:pt idx="9">
                  <c:v>986.09</c:v>
                </c:pt>
              </c:numCache>
            </c:numRef>
          </c:yVal>
          <c:smooth val="1"/>
        </c:ser>
        <c:axId val="83137664"/>
        <c:axId val="83139584"/>
      </c:scatterChart>
      <c:valAx>
        <c:axId val="83137664"/>
        <c:scaling>
          <c:orientation val="minMax"/>
          <c:max val="180"/>
          <c:min val="45"/>
        </c:scaling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 b="1" i="0" baseline="0"/>
                  <a:t>V</a:t>
                </a:r>
                <a:r>
                  <a:rPr lang="es-ES" sz="1100" b="1" i="0" baseline="-25000"/>
                  <a:t>EXTR </a:t>
                </a:r>
                <a:r>
                  <a:rPr lang="es-ES" sz="1100" b="1" i="0" baseline="0"/>
                  <a:t>(l/m</a:t>
                </a:r>
                <a:r>
                  <a:rPr lang="es-ES" sz="1100" b="1" i="0" baseline="30000"/>
                  <a:t>2</a:t>
                </a:r>
                <a:r>
                  <a:rPr lang="es-ES" sz="1100" b="1" i="0" baseline="0"/>
                  <a:t>)</a:t>
                </a:r>
                <a:endParaRPr lang="es-ES" sz="1100"/>
              </a:p>
            </c:rich>
          </c:tx>
          <c:layout/>
        </c:title>
        <c:numFmt formatCode="General" sourceLinked="1"/>
        <c:majorTickMark val="none"/>
        <c:tickLblPos val="nextTo"/>
        <c:crossAx val="83139584"/>
        <c:crosses val="autoZero"/>
        <c:crossBetween val="midCat"/>
        <c:majorUnit val="15"/>
      </c:valAx>
      <c:valAx>
        <c:axId val="83139584"/>
        <c:scaling>
          <c:orientation val="minMax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 b="1" i="0" baseline="0"/>
                  <a:t>Q</a:t>
                </a:r>
                <a:r>
                  <a:rPr lang="es-ES" sz="1100" b="1" i="0" baseline="-25000"/>
                  <a:t>AUX</a:t>
                </a:r>
                <a:r>
                  <a:rPr lang="es-ES" sz="1100" b="1" i="0" baseline="0"/>
                  <a:t> (MJ/m</a:t>
                </a:r>
                <a:r>
                  <a:rPr lang="es-ES" sz="1100" b="1" i="0" baseline="30000"/>
                  <a:t>2</a:t>
                </a:r>
                <a:r>
                  <a:rPr lang="es-ES" sz="1100" b="1" i="0" baseline="0"/>
                  <a:t>)</a:t>
                </a:r>
                <a:endParaRPr lang="es-ES" sz="1100"/>
              </a:p>
            </c:rich>
          </c:tx>
          <c:layout>
            <c:manualLayout>
              <c:xMode val="edge"/>
              <c:yMode val="edge"/>
              <c:x val="2.1359777009929252E-2"/>
              <c:y val="0.323727634332234"/>
            </c:manualLayout>
          </c:layout>
        </c:title>
        <c:numFmt formatCode="0" sourceLinked="0"/>
        <c:majorTickMark val="none"/>
        <c:tickLblPos val="nextTo"/>
        <c:crossAx val="83137664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890"/>
          </a:pPr>
          <a:endParaRPr lang="es-ES"/>
        </a:p>
      </c:txPr>
    </c:legend>
    <c:plotVisOnly val="1"/>
  </c:chart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/>
            </a:pPr>
            <a:r>
              <a:rPr lang="en-US" sz="1300"/>
              <a:t>BILBAO - Tu=</a:t>
            </a:r>
            <a:r>
              <a:rPr lang="en-US" sz="1300" baseline="0"/>
              <a:t> 45 ºC (AUX modulante)</a:t>
            </a:r>
            <a:endParaRPr lang="en-US" sz="1300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Hoja1!$AK$4</c:f>
              <c:strCache>
                <c:ptCount val="1"/>
                <c:pt idx="0">
                  <c:v>VBLE - perfil ii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Hoja1!$AL$3:$AU$3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Hoja1!$AL$4:$AU$4</c:f>
              <c:numCache>
                <c:formatCode>0.00</c:formatCode>
                <c:ptCount val="10"/>
                <c:pt idx="0">
                  <c:v>17.11</c:v>
                </c:pt>
                <c:pt idx="1">
                  <c:v>35.770000000000003</c:v>
                </c:pt>
                <c:pt idx="2">
                  <c:v>64.58</c:v>
                </c:pt>
                <c:pt idx="3">
                  <c:v>102.75</c:v>
                </c:pt>
                <c:pt idx="4">
                  <c:v>147.36000000000001</c:v>
                </c:pt>
                <c:pt idx="5">
                  <c:v>198.16</c:v>
                </c:pt>
                <c:pt idx="6">
                  <c:v>250.49</c:v>
                </c:pt>
                <c:pt idx="7">
                  <c:v>308.91000000000003</c:v>
                </c:pt>
                <c:pt idx="8">
                  <c:v>367.84</c:v>
                </c:pt>
                <c:pt idx="9">
                  <c:v>428.62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Hoja1!$AK$5</c:f>
              <c:strCache>
                <c:ptCount val="1"/>
                <c:pt idx="0">
                  <c:v>VBLE - perfil iii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Hoja1!$AL$3:$AU$3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Hoja1!$AL$5:$AU$5</c:f>
              <c:numCache>
                <c:formatCode>0.00</c:formatCode>
                <c:ptCount val="10"/>
                <c:pt idx="0">
                  <c:v>103.68</c:v>
                </c:pt>
                <c:pt idx="1">
                  <c:v>198.93</c:v>
                </c:pt>
                <c:pt idx="2">
                  <c:v>309</c:v>
                </c:pt>
                <c:pt idx="3">
                  <c:v>428.62</c:v>
                </c:pt>
                <c:pt idx="4">
                  <c:v>551.55999999999995</c:v>
                </c:pt>
                <c:pt idx="5">
                  <c:v>674.51</c:v>
                </c:pt>
                <c:pt idx="6">
                  <c:v>797.45</c:v>
                </c:pt>
                <c:pt idx="7">
                  <c:v>920.4</c:v>
                </c:pt>
                <c:pt idx="8">
                  <c:v>1043.3399999999999</c:v>
                </c:pt>
                <c:pt idx="9">
                  <c:v>1166.29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Hoja1!$AK$6</c:f>
              <c:strCache>
                <c:ptCount val="1"/>
                <c:pt idx="0">
                  <c:v>CTE - perfil ii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Hoja1!$AL$3:$AU$3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Hoja1!$AL$6:$AU$6</c:f>
              <c:numCache>
                <c:formatCode>0.00</c:formatCode>
                <c:ptCount val="10"/>
                <c:pt idx="0">
                  <c:v>29.44</c:v>
                </c:pt>
                <c:pt idx="1">
                  <c:v>55.79</c:v>
                </c:pt>
                <c:pt idx="2">
                  <c:v>91.96</c:v>
                </c:pt>
                <c:pt idx="3">
                  <c:v>134.91999999999999</c:v>
                </c:pt>
                <c:pt idx="4">
                  <c:v>184.29</c:v>
                </c:pt>
                <c:pt idx="5">
                  <c:v>237.49</c:v>
                </c:pt>
                <c:pt idx="6">
                  <c:v>293.37</c:v>
                </c:pt>
                <c:pt idx="7">
                  <c:v>350.51</c:v>
                </c:pt>
                <c:pt idx="8">
                  <c:v>408.77</c:v>
                </c:pt>
                <c:pt idx="9">
                  <c:v>467.97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Hoja1!$AK$9</c:f>
              <c:strCache>
                <c:ptCount val="1"/>
                <c:pt idx="0">
                  <c:v>CTE - perfil iii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Hoja1!$AL$3:$AU$3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Hoja1!$AL$9:$AU$9</c:f>
              <c:numCache>
                <c:formatCode>0.00</c:formatCode>
                <c:ptCount val="10"/>
                <c:pt idx="0">
                  <c:v>139.15</c:v>
                </c:pt>
                <c:pt idx="1">
                  <c:v>238.24</c:v>
                </c:pt>
                <c:pt idx="2">
                  <c:v>349.97</c:v>
                </c:pt>
                <c:pt idx="3">
                  <c:v>466.06</c:v>
                </c:pt>
                <c:pt idx="4">
                  <c:v>584.71</c:v>
                </c:pt>
                <c:pt idx="5">
                  <c:v>704.72</c:v>
                </c:pt>
                <c:pt idx="6">
                  <c:v>825.45</c:v>
                </c:pt>
                <c:pt idx="7">
                  <c:v>946.73</c:v>
                </c:pt>
                <c:pt idx="8">
                  <c:v>1068.42</c:v>
                </c:pt>
                <c:pt idx="9">
                  <c:v>1190.42</c:v>
                </c:pt>
              </c:numCache>
            </c:numRef>
          </c:yVal>
          <c:smooth val="1"/>
        </c:ser>
        <c:axId val="83244544"/>
        <c:axId val="83246464"/>
      </c:scatterChart>
      <c:valAx>
        <c:axId val="83244544"/>
        <c:scaling>
          <c:orientation val="minMax"/>
          <c:max val="180"/>
          <c:min val="45"/>
        </c:scaling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 b="1" i="0" baseline="0"/>
                  <a:t>V</a:t>
                </a:r>
                <a:r>
                  <a:rPr lang="es-ES" sz="1100" b="1" i="0" baseline="-25000"/>
                  <a:t>EXTR </a:t>
                </a:r>
                <a:r>
                  <a:rPr lang="es-ES" sz="1100" b="1" i="0" baseline="0"/>
                  <a:t>(l/m</a:t>
                </a:r>
                <a:r>
                  <a:rPr lang="es-ES" sz="1100" b="1" i="0" baseline="30000"/>
                  <a:t>2</a:t>
                </a:r>
                <a:r>
                  <a:rPr lang="es-ES" sz="1100" b="1" i="0" baseline="0"/>
                  <a:t>)</a:t>
                </a:r>
                <a:endParaRPr lang="es-ES" sz="1100"/>
              </a:p>
            </c:rich>
          </c:tx>
          <c:layout/>
        </c:title>
        <c:numFmt formatCode="General" sourceLinked="1"/>
        <c:majorTickMark val="none"/>
        <c:tickLblPos val="nextTo"/>
        <c:crossAx val="83246464"/>
        <c:crosses val="autoZero"/>
        <c:crossBetween val="midCat"/>
        <c:majorUnit val="15"/>
      </c:valAx>
      <c:valAx>
        <c:axId val="83246464"/>
        <c:scaling>
          <c:orientation val="minMax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 b="1" i="0" baseline="0"/>
                  <a:t>Q</a:t>
                </a:r>
                <a:r>
                  <a:rPr lang="es-ES" sz="1100" b="1" i="0" baseline="-25000"/>
                  <a:t>AUX</a:t>
                </a:r>
                <a:r>
                  <a:rPr lang="es-ES" sz="1100" b="1" i="0" baseline="0"/>
                  <a:t> (MJ/m</a:t>
                </a:r>
                <a:r>
                  <a:rPr lang="es-ES" sz="1100" b="1" i="0" baseline="30000"/>
                  <a:t>2</a:t>
                </a:r>
                <a:r>
                  <a:rPr lang="es-ES" sz="1100" b="1" i="0" baseline="0"/>
                  <a:t>)</a:t>
                </a:r>
              </a:p>
            </c:rich>
          </c:tx>
          <c:layout>
            <c:manualLayout>
              <c:xMode val="edge"/>
              <c:yMode val="edge"/>
              <c:x val="1.9184681849515973E-2"/>
              <c:y val="0.33626682341201553"/>
            </c:manualLayout>
          </c:layout>
        </c:title>
        <c:numFmt formatCode="0" sourceLinked="0"/>
        <c:majorTickMark val="none"/>
        <c:tickLblPos val="nextTo"/>
        <c:crossAx val="83244544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/>
            </a:pPr>
            <a:r>
              <a:rPr lang="en-US" sz="1300"/>
              <a:t>PLYMOUTH - Tu= 45 ºC (AUX modulante)</a:t>
            </a:r>
          </a:p>
        </c:rich>
      </c:tx>
      <c:layout/>
    </c:title>
    <c:plotArea>
      <c:layout/>
      <c:scatterChart>
        <c:scatterStyle val="smoothMarker"/>
        <c:ser>
          <c:idx val="1"/>
          <c:order val="0"/>
          <c:tx>
            <c:strRef>
              <c:f>Hoja1!$BB$4</c:f>
              <c:strCache>
                <c:ptCount val="1"/>
                <c:pt idx="0">
                  <c:v>VBLE - perfil ii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Hoja1!$BC$3:$BL$3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Hoja1!$BC$4:$BL$4</c:f>
              <c:numCache>
                <c:formatCode>0.00</c:formatCode>
                <c:ptCount val="10"/>
                <c:pt idx="0">
                  <c:v>41.49</c:v>
                </c:pt>
                <c:pt idx="1">
                  <c:v>71.760000000000005</c:v>
                </c:pt>
                <c:pt idx="2">
                  <c:v>112.58</c:v>
                </c:pt>
                <c:pt idx="3">
                  <c:v>161.28</c:v>
                </c:pt>
                <c:pt idx="4">
                  <c:v>214</c:v>
                </c:pt>
                <c:pt idx="5">
                  <c:v>272.77999999999997</c:v>
                </c:pt>
                <c:pt idx="6">
                  <c:v>331.26</c:v>
                </c:pt>
                <c:pt idx="7">
                  <c:v>393.04</c:v>
                </c:pt>
                <c:pt idx="8">
                  <c:v>455.96</c:v>
                </c:pt>
                <c:pt idx="9">
                  <c:v>519.82000000000005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Hoja1!$BB$5</c:f>
              <c:strCache>
                <c:ptCount val="1"/>
                <c:pt idx="0">
                  <c:v>VBLE - perfil iii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Hoja1!$BC$3:$BL$3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Hoja1!$BC$5:$BL$5</c:f>
              <c:numCache>
                <c:formatCode>0.00</c:formatCode>
                <c:ptCount val="10"/>
                <c:pt idx="0">
                  <c:v>161.96</c:v>
                </c:pt>
                <c:pt idx="1">
                  <c:v>272.58</c:v>
                </c:pt>
                <c:pt idx="2">
                  <c:v>392.76</c:v>
                </c:pt>
                <c:pt idx="3">
                  <c:v>519.54</c:v>
                </c:pt>
                <c:pt idx="4">
                  <c:v>648.66999999999996</c:v>
                </c:pt>
                <c:pt idx="5">
                  <c:v>778.22</c:v>
                </c:pt>
                <c:pt idx="6">
                  <c:v>907.77</c:v>
                </c:pt>
                <c:pt idx="7">
                  <c:v>1037.32</c:v>
                </c:pt>
                <c:pt idx="8">
                  <c:v>1166.8699999999999</c:v>
                </c:pt>
                <c:pt idx="9">
                  <c:v>1296.42</c:v>
                </c:pt>
              </c:numCache>
            </c:numRef>
          </c:yVal>
          <c:smooth val="1"/>
        </c:ser>
        <c:ser>
          <c:idx val="0"/>
          <c:order val="2"/>
          <c:tx>
            <c:strRef>
              <c:f>Hoja1!$BB$6</c:f>
              <c:strCache>
                <c:ptCount val="1"/>
                <c:pt idx="0">
                  <c:v>CTE - perfil ii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Hoja1!$BC$3:$BL$3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Hoja1!$BC$6:$BL$6</c:f>
              <c:numCache>
                <c:formatCode>0.00</c:formatCode>
                <c:ptCount val="10"/>
                <c:pt idx="0">
                  <c:v>57.24</c:v>
                </c:pt>
                <c:pt idx="1">
                  <c:v>96.4</c:v>
                </c:pt>
                <c:pt idx="2">
                  <c:v>143.11000000000001</c:v>
                </c:pt>
                <c:pt idx="3">
                  <c:v>195.77</c:v>
                </c:pt>
                <c:pt idx="4">
                  <c:v>251.71</c:v>
                </c:pt>
                <c:pt idx="5">
                  <c:v>310.02</c:v>
                </c:pt>
                <c:pt idx="6">
                  <c:v>370.46</c:v>
                </c:pt>
                <c:pt idx="7">
                  <c:v>431.74</c:v>
                </c:pt>
                <c:pt idx="8">
                  <c:v>493.9</c:v>
                </c:pt>
                <c:pt idx="9">
                  <c:v>556.64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Hoja1!$BB$9</c:f>
              <c:strCache>
                <c:ptCount val="1"/>
                <c:pt idx="0">
                  <c:v>CTE - perfil iii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Hoja1!$BC$3:$BL$3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Hoja1!$BC$9:$BL$9</c:f>
              <c:numCache>
                <c:formatCode>0.00</c:formatCode>
                <c:ptCount val="10"/>
                <c:pt idx="0">
                  <c:v>198.85</c:v>
                </c:pt>
                <c:pt idx="1">
                  <c:v>311.16000000000003</c:v>
                </c:pt>
                <c:pt idx="2">
                  <c:v>431.55</c:v>
                </c:pt>
                <c:pt idx="3">
                  <c:v>555.4</c:v>
                </c:pt>
                <c:pt idx="4">
                  <c:v>681.21</c:v>
                </c:pt>
                <c:pt idx="5">
                  <c:v>808.1</c:v>
                </c:pt>
                <c:pt idx="6">
                  <c:v>935.57</c:v>
                </c:pt>
                <c:pt idx="7">
                  <c:v>1063.49</c:v>
                </c:pt>
                <c:pt idx="8">
                  <c:v>1191.74</c:v>
                </c:pt>
                <c:pt idx="9">
                  <c:v>1320.23</c:v>
                </c:pt>
              </c:numCache>
            </c:numRef>
          </c:yVal>
          <c:smooth val="1"/>
        </c:ser>
        <c:axId val="83326848"/>
        <c:axId val="83329024"/>
      </c:scatterChart>
      <c:valAx>
        <c:axId val="83326848"/>
        <c:scaling>
          <c:orientation val="minMax"/>
          <c:max val="180"/>
          <c:min val="45"/>
        </c:scaling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 b="1" i="0" baseline="0"/>
                  <a:t>V</a:t>
                </a:r>
                <a:r>
                  <a:rPr lang="es-ES" sz="1100" b="1" i="0" baseline="-25000"/>
                  <a:t>EXTR </a:t>
                </a:r>
                <a:r>
                  <a:rPr lang="es-ES" sz="1100" b="1" i="0" baseline="0"/>
                  <a:t>(l/m</a:t>
                </a:r>
                <a:r>
                  <a:rPr lang="es-ES" sz="1100" b="1" i="0" baseline="30000"/>
                  <a:t>2</a:t>
                </a:r>
                <a:r>
                  <a:rPr lang="es-ES" sz="1100" b="1" i="0" baseline="0"/>
                  <a:t>)</a:t>
                </a:r>
                <a:endParaRPr lang="es-ES" sz="1100"/>
              </a:p>
            </c:rich>
          </c:tx>
          <c:layout/>
        </c:title>
        <c:numFmt formatCode="General" sourceLinked="1"/>
        <c:majorTickMark val="none"/>
        <c:tickLblPos val="nextTo"/>
        <c:crossAx val="83329024"/>
        <c:crosses val="autoZero"/>
        <c:crossBetween val="midCat"/>
        <c:majorUnit val="15"/>
      </c:valAx>
      <c:valAx>
        <c:axId val="83329024"/>
        <c:scaling>
          <c:orientation val="minMax"/>
          <c:max val="1500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 b="1" i="0" baseline="0"/>
                  <a:t>Q</a:t>
                </a:r>
                <a:r>
                  <a:rPr lang="es-ES" sz="1100" b="1" i="0" baseline="-25000"/>
                  <a:t>AUX</a:t>
                </a:r>
                <a:r>
                  <a:rPr lang="es-ES" sz="1100" b="1" i="0" baseline="0"/>
                  <a:t> (MJ/m</a:t>
                </a:r>
                <a:r>
                  <a:rPr lang="es-ES" sz="1100" b="1" i="0" baseline="30000"/>
                  <a:t>2</a:t>
                </a:r>
                <a:r>
                  <a:rPr lang="es-ES" sz="1100" b="1" i="0" baseline="0"/>
                  <a:t>)</a:t>
                </a:r>
                <a:endParaRPr lang="es-ES" sz="1100"/>
              </a:p>
            </c:rich>
          </c:tx>
          <c:layout>
            <c:manualLayout>
              <c:xMode val="edge"/>
              <c:yMode val="edge"/>
              <c:x val="1.7009586689102699E-2"/>
              <c:y val="0.33595118306713007"/>
            </c:manualLayout>
          </c:layout>
        </c:title>
        <c:numFmt formatCode="0" sourceLinked="0"/>
        <c:majorTickMark val="none"/>
        <c:tickLblPos val="nextTo"/>
        <c:crossAx val="83326848"/>
        <c:crosses val="autoZero"/>
        <c:crossBetween val="midCat"/>
        <c:majorUnit val="250"/>
      </c:valAx>
    </c:plotArea>
    <c:legend>
      <c:legendPos val="r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13</xdr:row>
      <xdr:rowOff>9524</xdr:rowOff>
    </xdr:from>
    <xdr:to>
      <xdr:col>11</xdr:col>
      <xdr:colOff>180975</xdr:colOff>
      <xdr:row>28</xdr:row>
      <xdr:rowOff>190499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409575</xdr:colOff>
      <xdr:row>13</xdr:row>
      <xdr:rowOff>0</xdr:rowOff>
    </xdr:from>
    <xdr:to>
      <xdr:col>28</xdr:col>
      <xdr:colOff>152400</xdr:colOff>
      <xdr:row>28</xdr:row>
      <xdr:rowOff>180974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409575</xdr:colOff>
      <xdr:row>13</xdr:row>
      <xdr:rowOff>0</xdr:rowOff>
    </xdr:from>
    <xdr:to>
      <xdr:col>45</xdr:col>
      <xdr:colOff>152400</xdr:colOff>
      <xdr:row>28</xdr:row>
      <xdr:rowOff>180974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54</xdr:col>
      <xdr:colOff>276225</xdr:colOff>
      <xdr:row>13</xdr:row>
      <xdr:rowOff>0</xdr:rowOff>
    </xdr:from>
    <xdr:to>
      <xdr:col>62</xdr:col>
      <xdr:colOff>19050</xdr:colOff>
      <xdr:row>28</xdr:row>
      <xdr:rowOff>171449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BP25"/>
  <sheetViews>
    <sheetView tabSelected="1" workbookViewId="0"/>
  </sheetViews>
  <sheetFormatPr baseColWidth="10" defaultRowHeight="15"/>
  <cols>
    <col min="2" max="2" width="12.7109375" customWidth="1"/>
    <col min="3" max="3" width="20.28515625" customWidth="1"/>
    <col min="14" max="16" width="10.42578125" customWidth="1"/>
    <col min="17" max="17" width="8.7109375" customWidth="1"/>
    <col min="19" max="19" width="12.7109375" customWidth="1"/>
    <col min="20" max="20" width="20.28515625" customWidth="1"/>
    <col min="31" max="33" width="10.42578125" customWidth="1"/>
    <col min="34" max="34" width="8.7109375" customWidth="1"/>
    <col min="35" max="35" width="13.140625" customWidth="1"/>
    <col min="36" max="36" width="12.7109375" customWidth="1"/>
    <col min="37" max="37" width="20.28515625" customWidth="1"/>
    <col min="48" max="50" width="10.42578125" customWidth="1"/>
    <col min="51" max="52" width="8.7109375" customWidth="1"/>
    <col min="53" max="53" width="12.7109375" customWidth="1"/>
    <col min="54" max="54" width="20.28515625" customWidth="1"/>
    <col min="65" max="67" width="10.42578125" customWidth="1"/>
    <col min="68" max="68" width="8.7109375" customWidth="1"/>
  </cols>
  <sheetData>
    <row r="3" spans="2:68">
      <c r="B3" t="s">
        <v>0</v>
      </c>
      <c r="C3" t="s">
        <v>4</v>
      </c>
      <c r="D3" s="2">
        <v>45</v>
      </c>
      <c r="E3" s="2">
        <v>60</v>
      </c>
      <c r="F3" s="2">
        <v>75</v>
      </c>
      <c r="G3" s="2">
        <v>90</v>
      </c>
      <c r="H3" s="2">
        <v>105</v>
      </c>
      <c r="I3" s="2">
        <v>120</v>
      </c>
      <c r="J3" s="2">
        <v>135</v>
      </c>
      <c r="K3" s="2">
        <v>150</v>
      </c>
      <c r="L3" s="2">
        <v>165</v>
      </c>
      <c r="M3" s="2">
        <v>180</v>
      </c>
      <c r="N3" s="3" t="s">
        <v>5</v>
      </c>
      <c r="O3" s="3" t="s">
        <v>6</v>
      </c>
      <c r="P3" s="3" t="s">
        <v>7</v>
      </c>
      <c r="Q3" s="3"/>
      <c r="S3" t="s">
        <v>1</v>
      </c>
      <c r="T3" t="s">
        <v>4</v>
      </c>
      <c r="U3" s="2">
        <v>45</v>
      </c>
      <c r="V3" s="2">
        <v>60</v>
      </c>
      <c r="W3" s="2">
        <v>75</v>
      </c>
      <c r="X3" s="2">
        <v>90</v>
      </c>
      <c r="Y3" s="2">
        <v>105</v>
      </c>
      <c r="Z3" s="2">
        <v>120</v>
      </c>
      <c r="AA3" s="2">
        <v>135</v>
      </c>
      <c r="AB3" s="2">
        <v>150</v>
      </c>
      <c r="AC3" s="2">
        <v>165</v>
      </c>
      <c r="AD3" s="2">
        <v>180</v>
      </c>
      <c r="AE3" s="3" t="s">
        <v>5</v>
      </c>
      <c r="AF3" s="3" t="s">
        <v>6</v>
      </c>
      <c r="AG3" s="3" t="s">
        <v>7</v>
      </c>
      <c r="AH3" s="3"/>
      <c r="AI3" s="3"/>
      <c r="AJ3" t="s">
        <v>2</v>
      </c>
      <c r="AK3" t="s">
        <v>4</v>
      </c>
      <c r="AL3" s="2">
        <v>45</v>
      </c>
      <c r="AM3" s="2">
        <v>60</v>
      </c>
      <c r="AN3" s="2">
        <v>75</v>
      </c>
      <c r="AO3" s="2">
        <v>90</v>
      </c>
      <c r="AP3" s="2">
        <v>105</v>
      </c>
      <c r="AQ3" s="2">
        <v>120</v>
      </c>
      <c r="AR3" s="2">
        <v>135</v>
      </c>
      <c r="AS3" s="2">
        <v>150</v>
      </c>
      <c r="AT3" s="2">
        <v>165</v>
      </c>
      <c r="AU3" s="2">
        <v>180</v>
      </c>
      <c r="AV3" s="3" t="s">
        <v>5</v>
      </c>
      <c r="AW3" s="3" t="s">
        <v>6</v>
      </c>
      <c r="AX3" s="3" t="s">
        <v>7</v>
      </c>
      <c r="AY3" s="3"/>
      <c r="AZ3" s="3"/>
      <c r="BA3" t="s">
        <v>3</v>
      </c>
      <c r="BB3" t="s">
        <v>4</v>
      </c>
      <c r="BC3" s="2">
        <v>45</v>
      </c>
      <c r="BD3" s="2">
        <v>60</v>
      </c>
      <c r="BE3" s="2">
        <v>75</v>
      </c>
      <c r="BF3" s="2">
        <v>90</v>
      </c>
      <c r="BG3" s="2">
        <v>105</v>
      </c>
      <c r="BH3" s="2">
        <v>120</v>
      </c>
      <c r="BI3" s="2">
        <v>135</v>
      </c>
      <c r="BJ3" s="2">
        <v>150</v>
      </c>
      <c r="BK3" s="2">
        <v>165</v>
      </c>
      <c r="BL3" s="2">
        <v>180</v>
      </c>
      <c r="BM3" s="3" t="s">
        <v>5</v>
      </c>
      <c r="BN3" s="3" t="s">
        <v>6</v>
      </c>
      <c r="BO3" s="3" t="s">
        <v>7</v>
      </c>
      <c r="BP3" s="3"/>
    </row>
    <row r="4" spans="2:68">
      <c r="C4" t="s">
        <v>8</v>
      </c>
      <c r="D4" s="6">
        <v>7.0000000000000007E-2</v>
      </c>
      <c r="E4" s="6">
        <v>1.38</v>
      </c>
      <c r="F4" s="6">
        <v>4.25</v>
      </c>
      <c r="G4" s="6">
        <v>12.23</v>
      </c>
      <c r="H4" s="6">
        <v>28.09</v>
      </c>
      <c r="I4" s="6">
        <v>48.88</v>
      </c>
      <c r="J4" s="6">
        <v>78.760000000000005</v>
      </c>
      <c r="K4" s="6">
        <v>113.98</v>
      </c>
      <c r="L4" s="6">
        <v>158.02000000000001</v>
      </c>
      <c r="M4" s="6">
        <v>210.52</v>
      </c>
      <c r="N4" s="6">
        <f t="shared" ref="N4:N7" si="0">MIN(D4:M4)</f>
        <v>7.0000000000000007E-2</v>
      </c>
      <c r="O4" s="6">
        <f t="shared" ref="O4:O7" si="1">MAX(D4:M4)</f>
        <v>210.52</v>
      </c>
      <c r="P4" s="6">
        <f>AVERAGE(D4:M4)</f>
        <v>65.618000000000009</v>
      </c>
      <c r="Q4" s="6"/>
      <c r="T4" t="s">
        <v>8</v>
      </c>
      <c r="U4" s="6">
        <v>3.4</v>
      </c>
      <c r="V4" s="6">
        <v>8.9700000000000006</v>
      </c>
      <c r="W4" s="6">
        <v>20.38</v>
      </c>
      <c r="X4" s="6">
        <v>38.96</v>
      </c>
      <c r="Y4" s="6">
        <v>62.18</v>
      </c>
      <c r="Z4" s="6">
        <v>90.43</v>
      </c>
      <c r="AA4" s="6">
        <v>126.81</v>
      </c>
      <c r="AB4" s="6">
        <v>171.99</v>
      </c>
      <c r="AC4" s="6">
        <v>221.36</v>
      </c>
      <c r="AD4" s="6">
        <v>275.23</v>
      </c>
      <c r="AE4" s="6">
        <f t="shared" ref="AE4:AE7" si="2">MIN(U4:AD4)</f>
        <v>3.4</v>
      </c>
      <c r="AF4" s="6">
        <f t="shared" ref="AF4:AF7" si="3">MAX(U4:AD4)</f>
        <v>275.23</v>
      </c>
      <c r="AG4" s="6">
        <f>AVERAGE(U4:AD4)</f>
        <v>101.971</v>
      </c>
      <c r="AH4" s="6"/>
      <c r="AI4" s="6"/>
      <c r="AJ4" s="7"/>
      <c r="AK4" t="s">
        <v>8</v>
      </c>
      <c r="AL4" s="6">
        <v>17.11</v>
      </c>
      <c r="AM4" s="6">
        <v>35.770000000000003</v>
      </c>
      <c r="AN4" s="6">
        <v>64.58</v>
      </c>
      <c r="AO4" s="6">
        <v>102.75</v>
      </c>
      <c r="AP4" s="6">
        <v>147.36000000000001</v>
      </c>
      <c r="AQ4" s="6">
        <v>198.16</v>
      </c>
      <c r="AR4" s="6">
        <v>250.49</v>
      </c>
      <c r="AS4" s="6">
        <v>308.91000000000003</v>
      </c>
      <c r="AT4" s="6">
        <v>367.84</v>
      </c>
      <c r="AU4" s="6">
        <v>428.62</v>
      </c>
      <c r="AV4" s="6">
        <f t="shared" ref="AV4:AV7" si="4">MIN(AL4:AU4)</f>
        <v>17.11</v>
      </c>
      <c r="AW4" s="6">
        <f t="shared" ref="AW4:AW7" si="5">MAX(AL4:AU4)</f>
        <v>428.62</v>
      </c>
      <c r="AX4" s="6">
        <f>AVERAGE(AL4:AU4)</f>
        <v>192.15900000000002</v>
      </c>
      <c r="AY4" s="6"/>
      <c r="AZ4" s="7"/>
      <c r="BA4" s="7"/>
      <c r="BB4" t="s">
        <v>8</v>
      </c>
      <c r="BC4" s="6">
        <v>41.49</v>
      </c>
      <c r="BD4" s="6">
        <v>71.760000000000005</v>
      </c>
      <c r="BE4" s="6">
        <v>112.58</v>
      </c>
      <c r="BF4" s="6">
        <v>161.28</v>
      </c>
      <c r="BG4" s="6">
        <v>214</v>
      </c>
      <c r="BH4" s="6">
        <v>272.77999999999997</v>
      </c>
      <c r="BI4" s="6">
        <v>331.26</v>
      </c>
      <c r="BJ4" s="6">
        <v>393.04</v>
      </c>
      <c r="BK4" s="6">
        <v>455.96</v>
      </c>
      <c r="BL4" s="6">
        <v>519.82000000000005</v>
      </c>
      <c r="BM4" s="6">
        <f t="shared" ref="BM4:BM7" si="6">MIN(BC4:BL4)</f>
        <v>41.49</v>
      </c>
      <c r="BN4" s="6">
        <f t="shared" ref="BN4:BN7" si="7">MAX(BC4:BL4)</f>
        <v>519.82000000000005</v>
      </c>
      <c r="BO4" s="6">
        <f t="shared" ref="BO4:BO7" si="8">AVERAGE(BC4:BL4)</f>
        <v>257.39700000000005</v>
      </c>
      <c r="BP4" s="6"/>
    </row>
    <row r="5" spans="2:68">
      <c r="C5" t="s">
        <v>9</v>
      </c>
      <c r="D5" s="6">
        <v>12.84</v>
      </c>
      <c r="E5" s="6">
        <v>50.67</v>
      </c>
      <c r="F5" s="6">
        <v>115.98</v>
      </c>
      <c r="G5" s="6">
        <v>210.52</v>
      </c>
      <c r="H5" s="6">
        <v>321.10000000000002</v>
      </c>
      <c r="I5" s="6">
        <v>432.89</v>
      </c>
      <c r="J5" s="6">
        <v>544.69000000000005</v>
      </c>
      <c r="K5" s="6">
        <v>656.48</v>
      </c>
      <c r="L5" s="6">
        <v>768.27</v>
      </c>
      <c r="M5" s="6">
        <v>880.07</v>
      </c>
      <c r="N5" s="6">
        <f t="shared" si="0"/>
        <v>12.84</v>
      </c>
      <c r="O5" s="6">
        <f t="shared" si="1"/>
        <v>880.07</v>
      </c>
      <c r="P5" s="6">
        <f t="shared" ref="P5:P11" si="9">AVERAGE(D5:M5)</f>
        <v>399.351</v>
      </c>
      <c r="Q5" s="6"/>
      <c r="T5" t="s">
        <v>9</v>
      </c>
      <c r="U5" s="6">
        <v>39.44</v>
      </c>
      <c r="V5" s="6">
        <v>91.31</v>
      </c>
      <c r="W5" s="6">
        <v>171.99</v>
      </c>
      <c r="X5" s="6">
        <v>275.23</v>
      </c>
      <c r="Y5" s="6">
        <v>388.46</v>
      </c>
      <c r="Z5" s="6">
        <v>503.12</v>
      </c>
      <c r="AA5" s="6">
        <v>617.78</v>
      </c>
      <c r="AB5" s="6">
        <v>732.44</v>
      </c>
      <c r="AC5" s="6">
        <v>847.09</v>
      </c>
      <c r="AD5" s="6">
        <v>961.75</v>
      </c>
      <c r="AE5" s="6">
        <f t="shared" si="2"/>
        <v>39.44</v>
      </c>
      <c r="AF5" s="6">
        <f t="shared" si="3"/>
        <v>961.75</v>
      </c>
      <c r="AG5" s="6">
        <f t="shared" ref="AG5:AG11" si="10">AVERAGE(U5:AD5)</f>
        <v>462.86100000000005</v>
      </c>
      <c r="AH5" s="6"/>
      <c r="AI5" s="6"/>
      <c r="AJ5" s="7"/>
      <c r="AK5" t="s">
        <v>9</v>
      </c>
      <c r="AL5" s="6">
        <v>103.68</v>
      </c>
      <c r="AM5" s="6">
        <v>198.93</v>
      </c>
      <c r="AN5" s="6">
        <v>309</v>
      </c>
      <c r="AO5" s="6">
        <v>428.62</v>
      </c>
      <c r="AP5" s="6">
        <v>551.55999999999995</v>
      </c>
      <c r="AQ5" s="6">
        <v>674.51</v>
      </c>
      <c r="AR5" s="6">
        <v>797.45</v>
      </c>
      <c r="AS5" s="6">
        <v>920.4</v>
      </c>
      <c r="AT5" s="6">
        <v>1043.3399999999999</v>
      </c>
      <c r="AU5" s="6">
        <v>1166.29</v>
      </c>
      <c r="AV5" s="6">
        <f t="shared" si="4"/>
        <v>103.68</v>
      </c>
      <c r="AW5" s="6">
        <f t="shared" si="5"/>
        <v>1166.29</v>
      </c>
      <c r="AX5" s="6">
        <f t="shared" ref="AX5:AX11" si="11">AVERAGE(AL5:AU5)</f>
        <v>619.37799999999993</v>
      </c>
      <c r="AY5" s="6"/>
      <c r="AZ5" s="7"/>
      <c r="BA5" s="7"/>
      <c r="BB5" t="s">
        <v>9</v>
      </c>
      <c r="BC5" s="6">
        <v>161.96</v>
      </c>
      <c r="BD5" s="6">
        <v>272.58</v>
      </c>
      <c r="BE5" s="6">
        <v>392.76</v>
      </c>
      <c r="BF5" s="6">
        <v>519.54</v>
      </c>
      <c r="BG5" s="6">
        <v>648.66999999999996</v>
      </c>
      <c r="BH5" s="6">
        <v>778.22</v>
      </c>
      <c r="BI5" s="6">
        <v>907.77</v>
      </c>
      <c r="BJ5" s="6">
        <v>1037.32</v>
      </c>
      <c r="BK5" s="6">
        <v>1166.8699999999999</v>
      </c>
      <c r="BL5" s="6">
        <v>1296.42</v>
      </c>
      <c r="BM5" s="6">
        <f t="shared" si="6"/>
        <v>161.96</v>
      </c>
      <c r="BN5" s="6">
        <f t="shared" si="7"/>
        <v>1296.42</v>
      </c>
      <c r="BO5" s="6">
        <f t="shared" si="8"/>
        <v>718.21100000000001</v>
      </c>
      <c r="BP5" s="6"/>
    </row>
    <row r="6" spans="2:68">
      <c r="C6" t="s">
        <v>10</v>
      </c>
      <c r="D6" s="6">
        <v>1.33</v>
      </c>
      <c r="E6" s="6">
        <v>4.59</v>
      </c>
      <c r="F6" s="6">
        <v>12.31</v>
      </c>
      <c r="G6" s="6">
        <v>27.51</v>
      </c>
      <c r="H6" s="6">
        <v>50.41</v>
      </c>
      <c r="I6" s="6">
        <v>81.3</v>
      </c>
      <c r="J6" s="6">
        <v>119.92</v>
      </c>
      <c r="K6" s="6">
        <v>163.81</v>
      </c>
      <c r="L6" s="6">
        <v>211.16</v>
      </c>
      <c r="M6" s="6">
        <v>261.01</v>
      </c>
      <c r="N6" s="6">
        <f t="shared" si="0"/>
        <v>1.33</v>
      </c>
      <c r="O6" s="6">
        <f t="shared" si="1"/>
        <v>261.01</v>
      </c>
      <c r="P6" s="6">
        <f t="shared" si="9"/>
        <v>93.335000000000008</v>
      </c>
      <c r="Q6" s="6"/>
      <c r="T6" t="s">
        <v>10</v>
      </c>
      <c r="U6" s="6">
        <v>7.88</v>
      </c>
      <c r="V6" s="6">
        <v>18.190000000000001</v>
      </c>
      <c r="W6" s="6">
        <v>34.979999999999997</v>
      </c>
      <c r="X6" s="6">
        <v>58.24</v>
      </c>
      <c r="Y6" s="6">
        <v>87.74</v>
      </c>
      <c r="Z6" s="6">
        <v>125.58</v>
      </c>
      <c r="AA6" s="6">
        <v>169.51</v>
      </c>
      <c r="AB6" s="6">
        <v>217.79</v>
      </c>
      <c r="AC6" s="6">
        <v>269.08</v>
      </c>
      <c r="AD6" s="6">
        <v>321.02</v>
      </c>
      <c r="AE6" s="6">
        <f t="shared" si="2"/>
        <v>7.88</v>
      </c>
      <c r="AF6" s="6">
        <f t="shared" si="3"/>
        <v>321.02</v>
      </c>
      <c r="AG6" s="6">
        <f t="shared" si="10"/>
        <v>131.001</v>
      </c>
      <c r="AH6" s="6"/>
      <c r="AI6" s="6"/>
      <c r="AJ6" s="7"/>
      <c r="AK6" t="s">
        <v>10</v>
      </c>
      <c r="AL6" s="6">
        <v>29.44</v>
      </c>
      <c r="AM6" s="6">
        <v>55.79</v>
      </c>
      <c r="AN6" s="6">
        <v>91.96</v>
      </c>
      <c r="AO6" s="6">
        <v>134.91999999999999</v>
      </c>
      <c r="AP6" s="6">
        <v>184.29</v>
      </c>
      <c r="AQ6" s="6">
        <v>237.49</v>
      </c>
      <c r="AR6" s="6">
        <v>293.37</v>
      </c>
      <c r="AS6" s="6">
        <v>350.51</v>
      </c>
      <c r="AT6" s="6">
        <v>408.77</v>
      </c>
      <c r="AU6" s="6">
        <v>467.97</v>
      </c>
      <c r="AV6" s="6">
        <f t="shared" si="4"/>
        <v>29.44</v>
      </c>
      <c r="AW6" s="6">
        <f t="shared" si="5"/>
        <v>467.97</v>
      </c>
      <c r="AX6" s="6">
        <f t="shared" si="11"/>
        <v>225.45100000000002</v>
      </c>
      <c r="AY6" s="6"/>
      <c r="AZ6" s="7"/>
      <c r="BA6" s="7"/>
      <c r="BB6" t="s">
        <v>10</v>
      </c>
      <c r="BC6" s="6">
        <v>57.24</v>
      </c>
      <c r="BD6" s="6">
        <v>96.4</v>
      </c>
      <c r="BE6" s="6">
        <v>143.11000000000001</v>
      </c>
      <c r="BF6" s="6">
        <v>195.77</v>
      </c>
      <c r="BG6" s="6">
        <v>251.71</v>
      </c>
      <c r="BH6" s="6">
        <v>310.02</v>
      </c>
      <c r="BI6" s="6">
        <v>370.46</v>
      </c>
      <c r="BJ6" s="6">
        <v>431.74</v>
      </c>
      <c r="BK6" s="6">
        <v>493.9</v>
      </c>
      <c r="BL6" s="6">
        <v>556.64</v>
      </c>
      <c r="BM6" s="6">
        <f t="shared" si="6"/>
        <v>57.24</v>
      </c>
      <c r="BN6" s="6">
        <f t="shared" si="7"/>
        <v>556.64</v>
      </c>
      <c r="BO6" s="6">
        <f t="shared" si="8"/>
        <v>290.69899999999996</v>
      </c>
      <c r="BP6" s="6"/>
    </row>
    <row r="7" spans="2:68">
      <c r="C7" t="s">
        <v>14</v>
      </c>
      <c r="D7" s="6">
        <f>D6-D4</f>
        <v>1.26</v>
      </c>
      <c r="E7" s="6">
        <f t="shared" ref="E7:L7" si="12">E6-E4</f>
        <v>3.21</v>
      </c>
      <c r="F7" s="6">
        <f t="shared" si="12"/>
        <v>8.06</v>
      </c>
      <c r="G7" s="6">
        <f t="shared" si="12"/>
        <v>15.280000000000001</v>
      </c>
      <c r="H7" s="6">
        <f t="shared" si="12"/>
        <v>22.319999999999997</v>
      </c>
      <c r="I7" s="6">
        <f t="shared" si="12"/>
        <v>32.419999999999995</v>
      </c>
      <c r="J7" s="6">
        <f t="shared" si="12"/>
        <v>41.16</v>
      </c>
      <c r="K7" s="6">
        <f t="shared" si="12"/>
        <v>49.83</v>
      </c>
      <c r="L7" s="6">
        <f t="shared" si="12"/>
        <v>53.139999999999986</v>
      </c>
      <c r="M7" s="6">
        <f>M6-M4</f>
        <v>50.489999999999981</v>
      </c>
      <c r="N7" s="6">
        <f t="shared" si="0"/>
        <v>1.26</v>
      </c>
      <c r="O7" s="6">
        <f t="shared" si="1"/>
        <v>53.139999999999986</v>
      </c>
      <c r="P7" s="6">
        <f t="shared" si="9"/>
        <v>27.716999999999995</v>
      </c>
      <c r="Q7" s="6"/>
      <c r="T7" t="s">
        <v>14</v>
      </c>
      <c r="U7" s="6">
        <f>U6-U4</f>
        <v>4.4800000000000004</v>
      </c>
      <c r="V7" s="6">
        <f t="shared" ref="V7:AC7" si="13">V6-V4</f>
        <v>9.2200000000000006</v>
      </c>
      <c r="W7" s="6">
        <f t="shared" si="13"/>
        <v>14.599999999999998</v>
      </c>
      <c r="X7" s="6">
        <f t="shared" si="13"/>
        <v>19.28</v>
      </c>
      <c r="Y7" s="6">
        <f t="shared" si="13"/>
        <v>25.559999999999995</v>
      </c>
      <c r="Z7" s="6">
        <f t="shared" si="13"/>
        <v>35.149999999999991</v>
      </c>
      <c r="AA7" s="6">
        <f t="shared" si="13"/>
        <v>42.699999999999989</v>
      </c>
      <c r="AB7" s="6">
        <f t="shared" si="13"/>
        <v>45.799999999999983</v>
      </c>
      <c r="AC7" s="6">
        <f t="shared" si="13"/>
        <v>47.71999999999997</v>
      </c>
      <c r="AD7" s="6">
        <f>AD6-AD4</f>
        <v>45.789999999999964</v>
      </c>
      <c r="AE7" s="6">
        <f t="shared" si="2"/>
        <v>4.4800000000000004</v>
      </c>
      <c r="AF7" s="6">
        <f t="shared" si="3"/>
        <v>47.71999999999997</v>
      </c>
      <c r="AG7" s="6">
        <f t="shared" si="10"/>
        <v>29.029999999999983</v>
      </c>
      <c r="AH7" s="6"/>
      <c r="AI7" s="6"/>
      <c r="AJ7" s="7"/>
      <c r="AK7" t="s">
        <v>14</v>
      </c>
      <c r="AL7" s="6">
        <f>AL6-AL4</f>
        <v>12.330000000000002</v>
      </c>
      <c r="AM7" s="6">
        <f t="shared" ref="AM7:AT7" si="14">AM6-AM4</f>
        <v>20.019999999999996</v>
      </c>
      <c r="AN7" s="6">
        <f t="shared" si="14"/>
        <v>27.379999999999995</v>
      </c>
      <c r="AO7" s="6">
        <f t="shared" si="14"/>
        <v>32.169999999999987</v>
      </c>
      <c r="AP7" s="6">
        <f t="shared" si="14"/>
        <v>36.929999999999978</v>
      </c>
      <c r="AQ7" s="6">
        <f t="shared" si="14"/>
        <v>39.330000000000013</v>
      </c>
      <c r="AR7" s="6">
        <f t="shared" si="14"/>
        <v>42.879999999999995</v>
      </c>
      <c r="AS7" s="6">
        <f t="shared" si="14"/>
        <v>41.599999999999966</v>
      </c>
      <c r="AT7" s="6">
        <f t="shared" si="14"/>
        <v>40.930000000000007</v>
      </c>
      <c r="AU7" s="6">
        <f>AU6-AU4</f>
        <v>39.350000000000023</v>
      </c>
      <c r="AV7" s="6">
        <f t="shared" si="4"/>
        <v>12.330000000000002</v>
      </c>
      <c r="AW7" s="6">
        <f t="shared" si="5"/>
        <v>42.879999999999995</v>
      </c>
      <c r="AX7" s="6">
        <f t="shared" si="11"/>
        <v>33.291999999999994</v>
      </c>
      <c r="AY7" s="6"/>
      <c r="AZ7" s="7"/>
      <c r="BA7" s="7"/>
      <c r="BB7" t="s">
        <v>14</v>
      </c>
      <c r="BC7" s="6">
        <f>BC6-BC4</f>
        <v>15.75</v>
      </c>
      <c r="BD7" s="6">
        <f t="shared" ref="BD7:BK7" si="15">BD6-BD4</f>
        <v>24.64</v>
      </c>
      <c r="BE7" s="6">
        <f t="shared" si="15"/>
        <v>30.530000000000015</v>
      </c>
      <c r="BF7" s="6">
        <f t="shared" si="15"/>
        <v>34.490000000000009</v>
      </c>
      <c r="BG7" s="6">
        <f t="shared" si="15"/>
        <v>37.710000000000008</v>
      </c>
      <c r="BH7" s="6">
        <f t="shared" si="15"/>
        <v>37.240000000000009</v>
      </c>
      <c r="BI7" s="6">
        <f t="shared" si="15"/>
        <v>39.199999999999989</v>
      </c>
      <c r="BJ7" s="6">
        <f t="shared" si="15"/>
        <v>38.699999999999989</v>
      </c>
      <c r="BK7" s="6">
        <f t="shared" si="15"/>
        <v>37.94</v>
      </c>
      <c r="BL7" s="6">
        <f>BL6-BL4</f>
        <v>36.819999999999936</v>
      </c>
      <c r="BM7" s="6">
        <f t="shared" si="6"/>
        <v>15.75</v>
      </c>
      <c r="BN7" s="6">
        <f t="shared" si="7"/>
        <v>39.199999999999989</v>
      </c>
      <c r="BO7" s="6">
        <f t="shared" si="8"/>
        <v>33.301999999999992</v>
      </c>
      <c r="BP7" s="6"/>
    </row>
    <row r="8" spans="2:68">
      <c r="C8" t="s">
        <v>12</v>
      </c>
      <c r="D8" s="6">
        <f t="shared" ref="D8:M8" si="16">100*(D6-D4)/D6</f>
        <v>94.73684210526315</v>
      </c>
      <c r="E8" s="6">
        <f t="shared" si="16"/>
        <v>69.934640522875824</v>
      </c>
      <c r="F8" s="6">
        <f t="shared" si="16"/>
        <v>65.475223395613327</v>
      </c>
      <c r="G8" s="6">
        <f t="shared" si="16"/>
        <v>55.543438749545615</v>
      </c>
      <c r="H8" s="6">
        <f t="shared" si="16"/>
        <v>44.276929180718106</v>
      </c>
      <c r="I8" s="6">
        <f t="shared" si="16"/>
        <v>39.876998769987694</v>
      </c>
      <c r="J8" s="6">
        <f t="shared" si="16"/>
        <v>34.322881921280853</v>
      </c>
      <c r="K8" s="6">
        <f t="shared" si="16"/>
        <v>30.419388315731641</v>
      </c>
      <c r="L8" s="6">
        <f t="shared" si="16"/>
        <v>25.165751089221434</v>
      </c>
      <c r="M8" s="6">
        <f t="shared" si="16"/>
        <v>19.344086433469975</v>
      </c>
      <c r="N8" s="8">
        <f>MIN(D8:M8)</f>
        <v>19.344086433469975</v>
      </c>
      <c r="O8" s="8">
        <f>MAX(D8:M8)</f>
        <v>94.73684210526315</v>
      </c>
      <c r="P8" s="8">
        <f>AVERAGE(D8:M8)</f>
        <v>47.909618048370753</v>
      </c>
      <c r="Q8" s="6">
        <f>100*(P6-P4)/P6</f>
        <v>29.696255424010282</v>
      </c>
      <c r="T8" t="s">
        <v>12</v>
      </c>
      <c r="U8" s="6">
        <f t="shared" ref="U8:AD8" si="17">100*(U6-U4)/U6</f>
        <v>56.852791878172596</v>
      </c>
      <c r="V8" s="6">
        <f t="shared" si="17"/>
        <v>50.687190764156135</v>
      </c>
      <c r="W8" s="6">
        <f t="shared" si="17"/>
        <v>41.738136077758718</v>
      </c>
      <c r="X8" s="6">
        <f t="shared" si="17"/>
        <v>33.104395604395606</v>
      </c>
      <c r="Y8" s="6">
        <f t="shared" si="17"/>
        <v>29.13152496010941</v>
      </c>
      <c r="Z8" s="6">
        <f t="shared" si="17"/>
        <v>27.990125816212768</v>
      </c>
      <c r="AA8" s="6">
        <f t="shared" si="17"/>
        <v>25.190254262285407</v>
      </c>
      <c r="AB8" s="6">
        <f t="shared" si="17"/>
        <v>21.029432021672246</v>
      </c>
      <c r="AC8" s="6">
        <f t="shared" si="17"/>
        <v>17.734502750111481</v>
      </c>
      <c r="AD8" s="6">
        <f t="shared" si="17"/>
        <v>14.263908790729539</v>
      </c>
      <c r="AE8" s="8">
        <f>MIN(U8:AD8)</f>
        <v>14.263908790729539</v>
      </c>
      <c r="AF8" s="8">
        <f>MAX(U8:AD8)</f>
        <v>56.852791878172596</v>
      </c>
      <c r="AG8" s="8">
        <f t="shared" si="10"/>
        <v>31.772226292560383</v>
      </c>
      <c r="AH8" s="6">
        <f>100*(AG6-AG4)/AG6</f>
        <v>22.160136182166546</v>
      </c>
      <c r="AI8" s="6"/>
      <c r="AJ8" s="7"/>
      <c r="AK8" t="s">
        <v>12</v>
      </c>
      <c r="AL8" s="6">
        <f t="shared" ref="AL8:AU8" si="18">100*(AL6-AL4)/AL6</f>
        <v>41.881793478260875</v>
      </c>
      <c r="AM8" s="6">
        <f t="shared" si="18"/>
        <v>35.884567126725209</v>
      </c>
      <c r="AN8" s="6">
        <f t="shared" si="18"/>
        <v>29.773814702044366</v>
      </c>
      <c r="AO8" s="6">
        <f t="shared" si="18"/>
        <v>23.843759264749472</v>
      </c>
      <c r="AP8" s="6">
        <f t="shared" si="18"/>
        <v>20.039068858863736</v>
      </c>
      <c r="AQ8" s="6">
        <f t="shared" si="18"/>
        <v>16.560697292517585</v>
      </c>
      <c r="AR8" s="6">
        <f t="shared" si="18"/>
        <v>14.616354773835088</v>
      </c>
      <c r="AS8" s="6">
        <f t="shared" si="18"/>
        <v>11.868420301845871</v>
      </c>
      <c r="AT8" s="6">
        <f t="shared" si="18"/>
        <v>10.012965726447637</v>
      </c>
      <c r="AU8" s="6">
        <f t="shared" si="18"/>
        <v>8.4086586747013747</v>
      </c>
      <c r="AV8" s="8">
        <f>MIN(AL8:AU8)</f>
        <v>8.4086586747013747</v>
      </c>
      <c r="AW8" s="8">
        <f>MAX(AL8:AU8)</f>
        <v>41.881793478260875</v>
      </c>
      <c r="AX8" s="8">
        <f>AVERAGE(AL8:AU8)</f>
        <v>21.289010019999122</v>
      </c>
      <c r="AY8" s="6">
        <f>100*(AX6-AX4)/AX6</f>
        <v>14.766845123774123</v>
      </c>
      <c r="AZ8" s="7"/>
      <c r="BA8" s="7"/>
      <c r="BB8" t="s">
        <v>12</v>
      </c>
      <c r="BC8" s="6">
        <f t="shared" ref="BC8:BL8" si="19">100*(BC6-BC4)/BC6</f>
        <v>27.515723270440251</v>
      </c>
      <c r="BD8" s="6">
        <f t="shared" si="19"/>
        <v>25.560165975103732</v>
      </c>
      <c r="BE8" s="6">
        <f t="shared" si="19"/>
        <v>21.333240164908119</v>
      </c>
      <c r="BF8" s="6">
        <f t="shared" si="19"/>
        <v>17.617612504469534</v>
      </c>
      <c r="BG8" s="6">
        <f t="shared" si="19"/>
        <v>14.981526359699657</v>
      </c>
      <c r="BH8" s="6">
        <f t="shared" si="19"/>
        <v>12.01212824979034</v>
      </c>
      <c r="BI8" s="6">
        <f t="shared" si="19"/>
        <v>10.581439291691408</v>
      </c>
      <c r="BJ8" s="6">
        <f t="shared" si="19"/>
        <v>8.9637281697317803</v>
      </c>
      <c r="BK8" s="6">
        <f t="shared" si="19"/>
        <v>7.6817169467503543</v>
      </c>
      <c r="BL8" s="6">
        <f t="shared" si="19"/>
        <v>6.6146881287726247</v>
      </c>
      <c r="BM8" s="8">
        <f>MIN(BC8:BL8)</f>
        <v>6.6146881287726247</v>
      </c>
      <c r="BN8" s="8">
        <f>MAX(BC8:BL8)</f>
        <v>27.515723270440251</v>
      </c>
      <c r="BO8" s="8">
        <f>AVERAGE(BC8:BL8)</f>
        <v>15.28619690613578</v>
      </c>
      <c r="BP8" s="6">
        <f>100*(BO6-BO4)/BO6</f>
        <v>11.455835761388897</v>
      </c>
    </row>
    <row r="9" spans="2:68">
      <c r="C9" t="s">
        <v>11</v>
      </c>
      <c r="D9" s="6">
        <v>32</v>
      </c>
      <c r="E9" s="6">
        <v>82.41</v>
      </c>
      <c r="F9" s="6">
        <v>164.4</v>
      </c>
      <c r="G9" s="6">
        <v>262.72000000000003</v>
      </c>
      <c r="H9" s="6">
        <v>365.31</v>
      </c>
      <c r="I9" s="6">
        <v>470.84</v>
      </c>
      <c r="J9" s="6">
        <v>578.44000000000005</v>
      </c>
      <c r="K9" s="6">
        <v>686.76</v>
      </c>
      <c r="L9" s="6">
        <v>795.71</v>
      </c>
      <c r="M9" s="6">
        <v>905.15</v>
      </c>
      <c r="N9" s="6">
        <f>MIN(D9:M9)</f>
        <v>32</v>
      </c>
      <c r="O9" s="6">
        <f>MAX(D9:M9)</f>
        <v>905.15</v>
      </c>
      <c r="P9" s="6">
        <f t="shared" si="9"/>
        <v>434.37399999999997</v>
      </c>
      <c r="Q9" s="6"/>
      <c r="T9" t="s">
        <v>11</v>
      </c>
      <c r="U9" s="6">
        <v>62.32</v>
      </c>
      <c r="V9" s="6">
        <v>128.09</v>
      </c>
      <c r="W9" s="6">
        <v>218.07</v>
      </c>
      <c r="X9" s="6">
        <v>321.70999999999998</v>
      </c>
      <c r="Y9" s="6">
        <v>428.61</v>
      </c>
      <c r="Z9" s="6">
        <v>537.48</v>
      </c>
      <c r="AA9" s="6">
        <v>648.73</v>
      </c>
      <c r="AB9" s="6">
        <v>760.65</v>
      </c>
      <c r="AC9" s="6">
        <v>873.14</v>
      </c>
      <c r="AD9" s="6">
        <v>986.09</v>
      </c>
      <c r="AE9" s="6">
        <f>MIN(U9:AD9)</f>
        <v>62.32</v>
      </c>
      <c r="AF9" s="6">
        <f>MAX(U9:AD9)</f>
        <v>986.09</v>
      </c>
      <c r="AG9" s="6">
        <f t="shared" si="10"/>
        <v>496.48900000000003</v>
      </c>
      <c r="AH9" s="6"/>
      <c r="AI9" s="6"/>
      <c r="AJ9" s="7"/>
      <c r="AK9" t="s">
        <v>11</v>
      </c>
      <c r="AL9" s="6">
        <v>139.15</v>
      </c>
      <c r="AM9" s="6">
        <v>238.24</v>
      </c>
      <c r="AN9" s="6">
        <v>349.97</v>
      </c>
      <c r="AO9" s="6">
        <v>466.06</v>
      </c>
      <c r="AP9" s="6">
        <v>584.71</v>
      </c>
      <c r="AQ9" s="6">
        <v>704.72</v>
      </c>
      <c r="AR9" s="6">
        <v>825.45</v>
      </c>
      <c r="AS9" s="6">
        <v>946.73</v>
      </c>
      <c r="AT9" s="6">
        <v>1068.42</v>
      </c>
      <c r="AU9" s="6">
        <v>1190.42</v>
      </c>
      <c r="AV9" s="6">
        <f>MIN(AL9:AU9)</f>
        <v>139.15</v>
      </c>
      <c r="AW9" s="6">
        <f>MAX(AL9:AU9)</f>
        <v>1190.42</v>
      </c>
      <c r="AX9" s="6">
        <f t="shared" si="11"/>
        <v>651.38700000000006</v>
      </c>
      <c r="AY9" s="6"/>
      <c r="AZ9" s="7"/>
      <c r="BA9" s="7"/>
      <c r="BB9" t="s">
        <v>11</v>
      </c>
      <c r="BC9" s="6">
        <v>198.85</v>
      </c>
      <c r="BD9" s="6">
        <v>311.16000000000003</v>
      </c>
      <c r="BE9" s="6">
        <v>431.55</v>
      </c>
      <c r="BF9" s="6">
        <v>555.4</v>
      </c>
      <c r="BG9" s="6">
        <v>681.21</v>
      </c>
      <c r="BH9" s="6">
        <v>808.1</v>
      </c>
      <c r="BI9" s="6">
        <v>935.57</v>
      </c>
      <c r="BJ9" s="6">
        <v>1063.49</v>
      </c>
      <c r="BK9" s="6">
        <v>1191.74</v>
      </c>
      <c r="BL9" s="6">
        <v>1320.23</v>
      </c>
      <c r="BM9" s="6">
        <f>MIN(BC9:BL9)</f>
        <v>198.85</v>
      </c>
      <c r="BN9" s="6">
        <f>MAX(BC9:BL9)</f>
        <v>1320.23</v>
      </c>
      <c r="BO9" s="6">
        <f>AVERAGE(BC9:BL9)</f>
        <v>749.7299999999999</v>
      </c>
      <c r="BP9" s="6"/>
    </row>
    <row r="10" spans="2:68">
      <c r="C10" t="s">
        <v>15</v>
      </c>
      <c r="D10" s="6">
        <f>D9-D5</f>
        <v>19.16</v>
      </c>
      <c r="E10" s="6">
        <f t="shared" ref="E10:M10" si="20">E9-E5</f>
        <v>31.739999999999995</v>
      </c>
      <c r="F10" s="6">
        <f t="shared" si="20"/>
        <v>48.42</v>
      </c>
      <c r="G10" s="6">
        <f t="shared" si="20"/>
        <v>52.200000000000017</v>
      </c>
      <c r="H10" s="6">
        <f t="shared" si="20"/>
        <v>44.20999999999998</v>
      </c>
      <c r="I10" s="6">
        <f t="shared" si="20"/>
        <v>37.949999999999989</v>
      </c>
      <c r="J10" s="6">
        <f t="shared" si="20"/>
        <v>33.75</v>
      </c>
      <c r="K10" s="6">
        <f t="shared" si="20"/>
        <v>30.279999999999973</v>
      </c>
      <c r="L10" s="6">
        <f t="shared" si="20"/>
        <v>27.440000000000055</v>
      </c>
      <c r="M10" s="6">
        <f t="shared" si="20"/>
        <v>25.079999999999927</v>
      </c>
      <c r="N10" s="6">
        <f>MIN(D10:M10)</f>
        <v>19.16</v>
      </c>
      <c r="O10" s="6">
        <f>MAX(D10:M10)</f>
        <v>52.200000000000017</v>
      </c>
      <c r="P10" s="6">
        <f t="shared" si="9"/>
        <v>35.022999999999989</v>
      </c>
      <c r="Q10" s="6"/>
      <c r="T10" t="s">
        <v>15</v>
      </c>
      <c r="U10" s="6">
        <f>U9-U5</f>
        <v>22.880000000000003</v>
      </c>
      <c r="V10" s="6">
        <f t="shared" ref="V10:AD10" si="21">V9-V5</f>
        <v>36.78</v>
      </c>
      <c r="W10" s="6">
        <f t="shared" si="21"/>
        <v>46.079999999999984</v>
      </c>
      <c r="X10" s="6">
        <f t="shared" si="21"/>
        <v>46.479999999999961</v>
      </c>
      <c r="Y10" s="6">
        <f t="shared" si="21"/>
        <v>40.150000000000034</v>
      </c>
      <c r="Z10" s="6">
        <f t="shared" si="21"/>
        <v>34.360000000000014</v>
      </c>
      <c r="AA10" s="6">
        <f t="shared" si="21"/>
        <v>30.950000000000045</v>
      </c>
      <c r="AB10" s="6">
        <f t="shared" si="21"/>
        <v>28.209999999999923</v>
      </c>
      <c r="AC10" s="6">
        <f t="shared" si="21"/>
        <v>26.049999999999955</v>
      </c>
      <c r="AD10" s="6">
        <f t="shared" si="21"/>
        <v>24.340000000000032</v>
      </c>
      <c r="AE10" s="6">
        <f>MIN(U10:AD10)</f>
        <v>22.880000000000003</v>
      </c>
      <c r="AF10" s="6">
        <f>MAX(U10:AD10)</f>
        <v>46.479999999999961</v>
      </c>
      <c r="AG10" s="6">
        <f t="shared" si="10"/>
        <v>33.628</v>
      </c>
      <c r="AH10" s="6"/>
      <c r="AI10" s="6"/>
      <c r="AJ10" s="7"/>
      <c r="AK10" t="s">
        <v>15</v>
      </c>
      <c r="AL10" s="6">
        <f>AL9-AL5</f>
        <v>35.47</v>
      </c>
      <c r="AM10" s="6">
        <f t="shared" ref="AM10:AU10" si="22">AM9-AM5</f>
        <v>39.31</v>
      </c>
      <c r="AN10" s="6">
        <f t="shared" si="22"/>
        <v>40.970000000000027</v>
      </c>
      <c r="AO10" s="6">
        <f t="shared" si="22"/>
        <v>37.44</v>
      </c>
      <c r="AP10" s="6">
        <f t="shared" si="22"/>
        <v>33.150000000000091</v>
      </c>
      <c r="AQ10" s="6">
        <f t="shared" si="22"/>
        <v>30.210000000000036</v>
      </c>
      <c r="AR10" s="6">
        <f t="shared" si="22"/>
        <v>28</v>
      </c>
      <c r="AS10" s="6">
        <f t="shared" si="22"/>
        <v>26.330000000000041</v>
      </c>
      <c r="AT10" s="6">
        <f t="shared" si="22"/>
        <v>25.080000000000155</v>
      </c>
      <c r="AU10" s="6">
        <f t="shared" si="22"/>
        <v>24.130000000000109</v>
      </c>
      <c r="AV10" s="6">
        <f>MIN(AL10:AU10)</f>
        <v>24.130000000000109</v>
      </c>
      <c r="AW10" s="6">
        <f>MAX(AL10:AU10)</f>
        <v>40.970000000000027</v>
      </c>
      <c r="AX10" s="6">
        <f t="shared" si="11"/>
        <v>32.00900000000005</v>
      </c>
      <c r="AY10" s="6"/>
      <c r="AZ10" s="7"/>
      <c r="BA10" s="7"/>
      <c r="BB10" t="s">
        <v>15</v>
      </c>
      <c r="BC10" s="6">
        <f>BC9-BC5</f>
        <v>36.889999999999986</v>
      </c>
      <c r="BD10" s="6">
        <f t="shared" ref="BD10:BL10" si="23">BD9-BD5</f>
        <v>38.580000000000041</v>
      </c>
      <c r="BE10" s="6">
        <f t="shared" si="23"/>
        <v>38.79000000000002</v>
      </c>
      <c r="BF10" s="6">
        <f t="shared" si="23"/>
        <v>35.860000000000014</v>
      </c>
      <c r="BG10" s="6">
        <f t="shared" si="23"/>
        <v>32.540000000000077</v>
      </c>
      <c r="BH10" s="6">
        <f t="shared" si="23"/>
        <v>29.879999999999995</v>
      </c>
      <c r="BI10" s="6">
        <f t="shared" si="23"/>
        <v>27.800000000000068</v>
      </c>
      <c r="BJ10" s="6">
        <f t="shared" si="23"/>
        <v>26.170000000000073</v>
      </c>
      <c r="BK10" s="6">
        <f t="shared" si="23"/>
        <v>24.870000000000118</v>
      </c>
      <c r="BL10" s="6">
        <f t="shared" si="23"/>
        <v>23.809999999999945</v>
      </c>
      <c r="BM10" s="6">
        <f>MIN(BC10:BL10)</f>
        <v>23.809999999999945</v>
      </c>
      <c r="BN10" s="6">
        <f>MAX(BC10:BL10)</f>
        <v>38.79000000000002</v>
      </c>
      <c r="BO10" s="6">
        <f t="shared" ref="BO10" si="24">AVERAGE(BC10:BL10)</f>
        <v>31.519000000000034</v>
      </c>
      <c r="BP10" s="6"/>
    </row>
    <row r="11" spans="2:68">
      <c r="C11" t="s">
        <v>13</v>
      </c>
      <c r="D11" s="6">
        <f t="shared" ref="D11:M11" si="25">100*(D9-D5)/D9</f>
        <v>59.875</v>
      </c>
      <c r="E11" s="6">
        <f t="shared" si="25"/>
        <v>38.514743356388784</v>
      </c>
      <c r="F11" s="6">
        <f t="shared" si="25"/>
        <v>29.452554744525546</v>
      </c>
      <c r="G11" s="6">
        <f t="shared" si="25"/>
        <v>19.869062119366632</v>
      </c>
      <c r="H11" s="6">
        <f t="shared" si="25"/>
        <v>12.102050313432422</v>
      </c>
      <c r="I11" s="6">
        <f t="shared" si="25"/>
        <v>8.0600628663664917</v>
      </c>
      <c r="J11" s="6">
        <f t="shared" si="25"/>
        <v>5.8346587372934096</v>
      </c>
      <c r="K11" s="6">
        <f t="shared" si="25"/>
        <v>4.4091094414351408</v>
      </c>
      <c r="L11" s="6">
        <f t="shared" si="25"/>
        <v>3.448492541252473</v>
      </c>
      <c r="M11" s="6">
        <f t="shared" si="25"/>
        <v>2.7708114677125257</v>
      </c>
      <c r="N11" s="8">
        <f>MIN(D11:M11)</f>
        <v>2.7708114677125257</v>
      </c>
      <c r="O11" s="8">
        <f>MAX(D11:M11)</f>
        <v>59.875</v>
      </c>
      <c r="P11" s="8">
        <f t="shared" si="9"/>
        <v>18.433654558777338</v>
      </c>
      <c r="Q11" s="6">
        <f>100*(P9-P5)/P9</f>
        <v>8.0628674828603852</v>
      </c>
      <c r="T11" t="s">
        <v>13</v>
      </c>
      <c r="U11" s="6">
        <f t="shared" ref="U11:AD11" si="26">100*(U9-U5)/U9</f>
        <v>36.713735558408224</v>
      </c>
      <c r="V11" s="6">
        <f t="shared" si="26"/>
        <v>28.714185338433914</v>
      </c>
      <c r="W11" s="6">
        <f t="shared" si="26"/>
        <v>21.130829550144441</v>
      </c>
      <c r="X11" s="6">
        <f t="shared" si="26"/>
        <v>14.447794597618962</v>
      </c>
      <c r="Y11" s="6">
        <f t="shared" si="26"/>
        <v>9.3674902592100118</v>
      </c>
      <c r="Z11" s="6">
        <f t="shared" si="26"/>
        <v>6.392796011014366</v>
      </c>
      <c r="AA11" s="6">
        <f t="shared" si="26"/>
        <v>4.7708599879765146</v>
      </c>
      <c r="AB11" s="6">
        <f t="shared" si="26"/>
        <v>3.708670216262397</v>
      </c>
      <c r="AC11" s="6">
        <f t="shared" si="26"/>
        <v>2.9834848936023954</v>
      </c>
      <c r="AD11" s="6">
        <f t="shared" si="26"/>
        <v>2.4683345333590272</v>
      </c>
      <c r="AE11" s="8">
        <f>MIN(U11:AD11)</f>
        <v>2.4683345333590272</v>
      </c>
      <c r="AF11" s="8">
        <f>MAX(U11:AD11)</f>
        <v>36.713735558408224</v>
      </c>
      <c r="AG11" s="8">
        <f t="shared" si="10"/>
        <v>13.069818094603027</v>
      </c>
      <c r="AH11" s="6">
        <f>100*(AG9-AG5)/AG9</f>
        <v>6.7731611375075742</v>
      </c>
      <c r="AI11" s="6"/>
      <c r="AJ11" s="7"/>
      <c r="AK11" t="s">
        <v>13</v>
      </c>
      <c r="AL11" s="6">
        <f t="shared" ref="AL11:AU11" si="27">100*(AL9-AL5)/AL9</f>
        <v>25.490477901545095</v>
      </c>
      <c r="AM11" s="6">
        <f t="shared" si="27"/>
        <v>16.500167897918065</v>
      </c>
      <c r="AN11" s="6">
        <f t="shared" si="27"/>
        <v>11.706717718661606</v>
      </c>
      <c r="AO11" s="6">
        <f t="shared" si="27"/>
        <v>8.0333004334205889</v>
      </c>
      <c r="AP11" s="6">
        <f t="shared" si="27"/>
        <v>5.6694771767200987</v>
      </c>
      <c r="AQ11" s="6">
        <f t="shared" si="27"/>
        <v>4.2868089453967579</v>
      </c>
      <c r="AR11" s="6">
        <f t="shared" si="27"/>
        <v>3.3920891634865828</v>
      </c>
      <c r="AS11" s="6">
        <f t="shared" si="27"/>
        <v>2.781151965185432</v>
      </c>
      <c r="AT11" s="6">
        <f t="shared" si="27"/>
        <v>2.3473914752625515</v>
      </c>
      <c r="AU11" s="6">
        <f t="shared" si="27"/>
        <v>2.0270156751398756</v>
      </c>
      <c r="AV11" s="8">
        <f>MIN(AL11:AU11)</f>
        <v>2.0270156751398756</v>
      </c>
      <c r="AW11" s="8">
        <f>MAX(AL11:AU11)</f>
        <v>25.490477901545095</v>
      </c>
      <c r="AX11" s="8">
        <f t="shared" si="11"/>
        <v>8.2234598352736654</v>
      </c>
      <c r="AY11" s="6">
        <f>100*(AX9-AX5)/AX9</f>
        <v>4.9139758699513694</v>
      </c>
      <c r="AZ11" s="7"/>
      <c r="BA11" s="7"/>
      <c r="BB11" t="s">
        <v>13</v>
      </c>
      <c r="BC11" s="6">
        <f t="shared" ref="BC11:BL11" si="28">100*(BC9-BC5)/BC9</f>
        <v>18.551672114659283</v>
      </c>
      <c r="BD11" s="6">
        <f t="shared" si="28"/>
        <v>12.398765908214436</v>
      </c>
      <c r="BE11" s="6">
        <f t="shared" si="28"/>
        <v>8.9885297184567303</v>
      </c>
      <c r="BF11" s="6">
        <f t="shared" si="28"/>
        <v>6.4566078501980586</v>
      </c>
      <c r="BG11" s="6">
        <f t="shared" si="28"/>
        <v>4.776794233789885</v>
      </c>
      <c r="BH11" s="6">
        <f t="shared" si="28"/>
        <v>3.6975621828981553</v>
      </c>
      <c r="BI11" s="6">
        <f t="shared" si="28"/>
        <v>2.971450559551938</v>
      </c>
      <c r="BJ11" s="6">
        <f t="shared" si="28"/>
        <v>2.4607659686503935</v>
      </c>
      <c r="BK11" s="6">
        <f t="shared" si="28"/>
        <v>2.0868645845570444</v>
      </c>
      <c r="BL11" s="6">
        <f t="shared" si="28"/>
        <v>1.803473637169277</v>
      </c>
      <c r="BM11" s="8">
        <f>MIN(BC11:BL11)</f>
        <v>1.803473637169277</v>
      </c>
      <c r="BN11" s="8">
        <f>MAX(BC11:BL11)</f>
        <v>18.551672114659283</v>
      </c>
      <c r="BO11" s="8">
        <f>AVERAGE(BC11:BL11)</f>
        <v>6.4192486758145204</v>
      </c>
      <c r="BP11" s="6">
        <f>100*(BO9-BO5)/BO9</f>
        <v>4.2040467901777836</v>
      </c>
    </row>
    <row r="12" spans="2:68">
      <c r="U12" s="1"/>
      <c r="V12" s="1"/>
      <c r="W12" s="1"/>
      <c r="X12" s="1"/>
      <c r="Y12" s="1"/>
      <c r="Z12" s="1"/>
      <c r="AA12" s="1"/>
      <c r="AB12" s="1"/>
      <c r="AC12" s="1"/>
      <c r="AD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2:68">
      <c r="U13" s="2"/>
      <c r="V13" s="2"/>
      <c r="W13" s="2"/>
      <c r="X13" s="2"/>
      <c r="Y13" s="2"/>
      <c r="Z13" s="2"/>
      <c r="AA13" s="2"/>
      <c r="AB13" s="2"/>
      <c r="AC13" s="2"/>
      <c r="AD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BC13" s="2"/>
      <c r="BD13" s="2"/>
      <c r="BE13" s="2"/>
      <c r="BF13" s="2"/>
      <c r="BG13" s="2"/>
      <c r="BH13" s="2"/>
      <c r="BI13" s="2"/>
      <c r="BJ13" s="2"/>
      <c r="BK13" s="2"/>
      <c r="BL13" s="2"/>
    </row>
    <row r="14" spans="2:68">
      <c r="U14" s="5"/>
      <c r="V14" s="5"/>
      <c r="W14" s="5"/>
      <c r="X14" s="5"/>
      <c r="Y14" s="5"/>
      <c r="Z14" s="5"/>
      <c r="AA14" s="5"/>
      <c r="AB14" s="5"/>
      <c r="AC14" s="5"/>
      <c r="AD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2:68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U15" s="5"/>
      <c r="V15" s="5"/>
      <c r="W15" s="5"/>
      <c r="X15" s="5"/>
      <c r="Y15" s="5"/>
      <c r="Z15" s="5"/>
      <c r="AA15" s="5"/>
      <c r="AB15" s="5"/>
      <c r="AC15" s="5"/>
      <c r="AD15" s="5"/>
      <c r="AE15" s="1"/>
      <c r="AF15" s="1"/>
      <c r="AG15" s="1"/>
      <c r="AH15" s="1"/>
      <c r="AI15" s="1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1"/>
      <c r="AW15" s="1"/>
      <c r="AX15" s="1"/>
      <c r="AY15" s="1"/>
      <c r="AZ15" s="1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1"/>
      <c r="BN15" s="1"/>
      <c r="BO15" s="1"/>
      <c r="BP15" s="1"/>
    </row>
    <row r="16" spans="2:68">
      <c r="D16" s="1"/>
      <c r="E16" s="1"/>
      <c r="F16" s="1"/>
      <c r="G16" s="1"/>
      <c r="H16" s="1"/>
      <c r="I16" s="1"/>
      <c r="J16" s="1"/>
      <c r="K16" s="1"/>
      <c r="L16" s="1"/>
      <c r="U16" s="1"/>
      <c r="V16" s="1"/>
      <c r="W16" s="1"/>
      <c r="X16" s="1"/>
      <c r="Y16" s="1"/>
      <c r="Z16" s="1"/>
      <c r="AA16" s="1"/>
      <c r="AB16" s="1"/>
      <c r="AC16" s="1"/>
      <c r="AL16" s="1"/>
      <c r="AM16" s="1"/>
      <c r="AN16" s="1"/>
      <c r="AO16" s="1"/>
      <c r="AP16" s="1"/>
      <c r="AQ16" s="1"/>
      <c r="AR16" s="1"/>
      <c r="AS16" s="1"/>
      <c r="AT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4:63">
      <c r="D17" s="3"/>
      <c r="E17" s="3"/>
      <c r="F17" s="3"/>
      <c r="G17" s="3"/>
      <c r="H17" s="3"/>
      <c r="I17" s="3"/>
      <c r="J17" s="3"/>
      <c r="K17" s="3"/>
      <c r="L17" s="3"/>
      <c r="U17" s="3"/>
      <c r="V17" s="3"/>
      <c r="W17" s="3"/>
      <c r="X17" s="3"/>
      <c r="Y17" s="3"/>
      <c r="Z17" s="3"/>
      <c r="AA17" s="3"/>
      <c r="AB17" s="3"/>
      <c r="AC17" s="3"/>
      <c r="AL17" s="3"/>
      <c r="AM17" s="3"/>
      <c r="AN17" s="3"/>
      <c r="AO17" s="3"/>
      <c r="AP17" s="3"/>
      <c r="AQ17" s="3"/>
      <c r="AR17" s="3"/>
      <c r="AS17" s="3"/>
      <c r="AT17" s="3"/>
      <c r="BC17" s="3"/>
      <c r="BD17" s="3"/>
      <c r="BE17" s="3"/>
      <c r="BF17" s="3"/>
      <c r="BG17" s="3"/>
      <c r="BH17" s="3"/>
      <c r="BI17" s="3"/>
      <c r="BJ17" s="3"/>
      <c r="BK17" s="3"/>
    </row>
    <row r="18" spans="4:63">
      <c r="D18" s="4"/>
      <c r="E18" s="4"/>
      <c r="F18" s="4"/>
      <c r="G18" s="4"/>
      <c r="H18" s="4"/>
      <c r="I18" s="4"/>
      <c r="J18" s="4"/>
      <c r="K18" s="4"/>
      <c r="L18" s="4"/>
      <c r="U18" s="4"/>
      <c r="V18" s="4"/>
      <c r="W18" s="4"/>
      <c r="X18" s="4"/>
      <c r="Y18" s="4"/>
      <c r="Z18" s="4"/>
      <c r="AA18" s="4"/>
      <c r="AB18" s="4"/>
      <c r="AC18" s="4"/>
      <c r="AL18" s="4"/>
      <c r="AM18" s="4"/>
      <c r="AN18" s="4"/>
      <c r="AO18" s="4"/>
      <c r="AP18" s="4"/>
      <c r="AQ18" s="4"/>
      <c r="AR18" s="4"/>
      <c r="AS18" s="4"/>
      <c r="AT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4:63">
      <c r="D19" s="4"/>
      <c r="E19" s="4"/>
      <c r="F19" s="4"/>
      <c r="G19" s="4"/>
      <c r="H19" s="4"/>
      <c r="I19" s="4"/>
      <c r="J19" s="4"/>
      <c r="K19" s="4"/>
      <c r="L19" s="4"/>
      <c r="U19" s="4"/>
      <c r="V19" s="4"/>
      <c r="W19" s="4"/>
      <c r="X19" s="4"/>
      <c r="Y19" s="4"/>
      <c r="Z19" s="4"/>
      <c r="AA19" s="4"/>
      <c r="AB19" s="4"/>
      <c r="AC19" s="4"/>
      <c r="AL19" s="4"/>
      <c r="AM19" s="4"/>
      <c r="AN19" s="4"/>
      <c r="AO19" s="4"/>
      <c r="AP19" s="4"/>
      <c r="AQ19" s="4"/>
      <c r="AR19" s="4"/>
      <c r="AS19" s="4"/>
      <c r="AT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4:63">
      <c r="D20" s="4"/>
      <c r="E20" s="4"/>
      <c r="F20" s="4"/>
      <c r="G20" s="4"/>
      <c r="H20" s="4"/>
      <c r="I20" s="4"/>
      <c r="J20" s="4"/>
      <c r="K20" s="4"/>
      <c r="L20" s="4"/>
      <c r="U20" s="4"/>
      <c r="V20" s="4"/>
      <c r="W20" s="4"/>
      <c r="X20" s="4"/>
      <c r="Y20" s="4"/>
      <c r="Z20" s="4"/>
      <c r="AA20" s="4"/>
      <c r="AB20" s="4"/>
      <c r="AC20" s="4"/>
      <c r="AL20" s="4"/>
      <c r="AM20" s="4"/>
      <c r="AN20" s="4"/>
      <c r="AO20" s="4"/>
      <c r="AP20" s="4"/>
      <c r="AQ20" s="4"/>
      <c r="AR20" s="4"/>
      <c r="AS20" s="4"/>
      <c r="AT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4:63">
      <c r="D21" s="1"/>
      <c r="E21" s="1"/>
      <c r="F21" s="1"/>
      <c r="G21" s="1"/>
      <c r="H21" s="1"/>
      <c r="I21" s="1"/>
      <c r="J21" s="1"/>
      <c r="K21" s="1"/>
      <c r="L21" s="1"/>
      <c r="U21" s="1"/>
      <c r="V21" s="1"/>
      <c r="W21" s="1"/>
      <c r="X21" s="1"/>
      <c r="Y21" s="1"/>
      <c r="Z21" s="1"/>
      <c r="AA21" s="1"/>
      <c r="AB21" s="1"/>
      <c r="AC21" s="1"/>
      <c r="AL21" s="1"/>
      <c r="AM21" s="1"/>
      <c r="AN21" s="1"/>
      <c r="AO21" s="1"/>
      <c r="AP21" s="1"/>
      <c r="AQ21" s="1"/>
      <c r="AR21" s="1"/>
      <c r="AS21" s="1"/>
      <c r="AT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4:63">
      <c r="D22" s="3"/>
      <c r="E22" s="3"/>
      <c r="F22" s="3"/>
      <c r="G22" s="3"/>
      <c r="H22" s="3"/>
      <c r="I22" s="3"/>
      <c r="J22" s="3"/>
      <c r="K22" s="3"/>
      <c r="L22" s="3"/>
      <c r="U22" s="3"/>
      <c r="V22" s="3"/>
      <c r="W22" s="3"/>
      <c r="X22" s="3"/>
      <c r="Y22" s="3"/>
      <c r="Z22" s="3"/>
      <c r="AA22" s="3"/>
      <c r="AB22" s="3"/>
      <c r="AC22" s="3"/>
      <c r="AL22" s="3"/>
      <c r="AM22" s="3"/>
      <c r="AN22" s="3"/>
      <c r="AO22" s="3"/>
      <c r="AP22" s="3"/>
      <c r="AQ22" s="3"/>
      <c r="AR22" s="3"/>
      <c r="AS22" s="3"/>
      <c r="AT22" s="3"/>
      <c r="BC22" s="3"/>
      <c r="BD22" s="3"/>
      <c r="BE22" s="3"/>
      <c r="BF22" s="3"/>
      <c r="BG22" s="3"/>
      <c r="BH22" s="3"/>
      <c r="BI22" s="3"/>
      <c r="BJ22" s="3"/>
      <c r="BK22" s="3"/>
    </row>
    <row r="23" spans="4:63">
      <c r="D23" s="4"/>
      <c r="E23" s="4"/>
      <c r="F23" s="4"/>
      <c r="G23" s="4"/>
      <c r="H23" s="4"/>
      <c r="I23" s="4"/>
      <c r="J23" s="4"/>
      <c r="K23" s="4"/>
      <c r="L23" s="4"/>
      <c r="U23" s="4"/>
      <c r="V23" s="4"/>
      <c r="W23" s="4"/>
      <c r="X23" s="4"/>
      <c r="Y23" s="4"/>
      <c r="Z23" s="4"/>
      <c r="AA23" s="4"/>
      <c r="AB23" s="4"/>
      <c r="AC23" s="4"/>
      <c r="AL23" s="4"/>
      <c r="AM23" s="4"/>
      <c r="AN23" s="4"/>
      <c r="AO23" s="4"/>
      <c r="AP23" s="4"/>
      <c r="AQ23" s="4"/>
      <c r="AR23" s="4"/>
      <c r="AS23" s="4"/>
      <c r="AT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4:63">
      <c r="D24" s="4"/>
      <c r="E24" s="4"/>
      <c r="F24" s="4"/>
      <c r="G24" s="4"/>
      <c r="H24" s="4"/>
      <c r="I24" s="4"/>
      <c r="J24" s="4"/>
      <c r="K24" s="4"/>
      <c r="L24" s="4"/>
      <c r="U24" s="4"/>
      <c r="V24" s="4"/>
      <c r="W24" s="4"/>
      <c r="X24" s="4"/>
      <c r="Y24" s="4"/>
      <c r="Z24" s="4"/>
      <c r="AA24" s="4"/>
      <c r="AB24" s="4"/>
      <c r="AC24" s="4"/>
      <c r="AL24" s="4"/>
      <c r="AM24" s="4"/>
      <c r="AN24" s="4"/>
      <c r="AO24" s="4"/>
      <c r="AP24" s="4"/>
      <c r="AQ24" s="4"/>
      <c r="AR24" s="4"/>
      <c r="AS24" s="4"/>
      <c r="AT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4:63">
      <c r="D25" s="4"/>
      <c r="E25" s="4"/>
      <c r="F25" s="4"/>
      <c r="G25" s="4"/>
      <c r="H25" s="4"/>
      <c r="I25" s="4"/>
      <c r="J25" s="4"/>
      <c r="K25" s="4"/>
      <c r="L25" s="4"/>
      <c r="U25" s="4"/>
      <c r="V25" s="4"/>
      <c r="W25" s="4"/>
      <c r="X25" s="4"/>
      <c r="Y25" s="4"/>
      <c r="Z25" s="4"/>
      <c r="AA25" s="4"/>
      <c r="AB25" s="4"/>
      <c r="AC25" s="4"/>
      <c r="AL25" s="4"/>
      <c r="AM25" s="4"/>
      <c r="AN25" s="4"/>
      <c r="AO25" s="4"/>
      <c r="AP25" s="4"/>
      <c r="AQ25" s="4"/>
      <c r="AR25" s="4"/>
      <c r="AS25" s="4"/>
      <c r="AT25" s="4"/>
      <c r="BC25" s="4"/>
      <c r="BD25" s="4"/>
      <c r="BE25" s="4"/>
      <c r="BF25" s="4"/>
      <c r="BG25" s="4"/>
      <c r="BH25" s="4"/>
      <c r="BI25" s="4"/>
      <c r="BJ25" s="4"/>
      <c r="BK25" s="4"/>
    </row>
  </sheetData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2013-03-01T17:49:56Z</dcterms:modified>
</cp:coreProperties>
</file>