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Hoja1" sheetId="1" r:id="rId1"/>
    <sheet name="Hoja3" sheetId="3" r:id="rId2"/>
    <sheet name="Hoja2" sheetId="2" r:id="rId3"/>
    <sheet name="Hoja4" sheetId="4" r:id="rId4"/>
  </sheets>
  <calcPr calcId="145621"/>
</workbook>
</file>

<file path=xl/calcChain.xml><?xml version="1.0" encoding="utf-8"?>
<calcChain xmlns="http://schemas.openxmlformats.org/spreadsheetml/2006/main">
  <c r="M41" i="1" l="1"/>
  <c r="M42" i="1"/>
  <c r="M43" i="1"/>
  <c r="M44" i="1"/>
  <c r="M45" i="1"/>
  <c r="M46" i="1"/>
  <c r="M47" i="1"/>
  <c r="M48" i="1"/>
  <c r="M49" i="1"/>
  <c r="M40" i="1"/>
  <c r="H41" i="1"/>
  <c r="H42" i="1"/>
  <c r="H43" i="1"/>
  <c r="H44" i="1"/>
  <c r="H45" i="1"/>
  <c r="H46" i="1"/>
  <c r="H47" i="1"/>
  <c r="H48" i="1"/>
  <c r="H49" i="1"/>
  <c r="H40" i="1"/>
  <c r="E20" i="2" l="1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6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3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C11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C9" i="2"/>
  <c r="U8" i="2"/>
  <c r="I8" i="2"/>
  <c r="J8" i="2"/>
  <c r="K8" i="2"/>
  <c r="L8" i="2"/>
  <c r="M8" i="2"/>
  <c r="N8" i="2"/>
  <c r="O8" i="2"/>
  <c r="P8" i="2"/>
  <c r="Q8" i="2"/>
  <c r="R8" i="2"/>
  <c r="H8" i="2"/>
  <c r="D8" i="2"/>
  <c r="C8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C7" i="2"/>
  <c r="E20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C16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C13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C11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C9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C8" i="3"/>
  <c r="C7" i="3"/>
  <c r="M7" i="1" l="1"/>
  <c r="M8" i="1"/>
  <c r="M9" i="1"/>
  <c r="M10" i="1"/>
  <c r="M11" i="1"/>
  <c r="M12" i="1"/>
  <c r="M13" i="1"/>
  <c r="M14" i="1"/>
  <c r="M15" i="1"/>
  <c r="M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<sst xmlns="http://schemas.openxmlformats.org/spreadsheetml/2006/main" count="49" uniqueCount="22">
  <si>
    <t>nº horas totales 20 años</t>
  </si>
  <si>
    <t>horas de fallo de pala</t>
  </si>
  <si>
    <t>horas de fallo de multiplicadora</t>
  </si>
  <si>
    <t>Simulación</t>
  </si>
  <si>
    <t>nº horas de funcionamiento</t>
  </si>
  <si>
    <t>Caso Base</t>
  </si>
  <si>
    <t>nº fallos pala</t>
  </si>
  <si>
    <t>nº fallos multiplicadora</t>
  </si>
  <si>
    <t>A</t>
  </si>
  <si>
    <t>ING</t>
  </si>
  <si>
    <t>CR</t>
  </si>
  <si>
    <t>CAF</t>
  </si>
  <si>
    <t>BAI</t>
  </si>
  <si>
    <t>IMP</t>
  </si>
  <si>
    <t>BN</t>
  </si>
  <si>
    <t>CFOi</t>
  </si>
  <si>
    <t>RINV</t>
  </si>
  <si>
    <t>Cfi</t>
  </si>
  <si>
    <t>COM</t>
  </si>
  <si>
    <t>VAN con primas</t>
  </si>
  <si>
    <t>VAN sin primas</t>
  </si>
  <si>
    <t>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</si>
</sst>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/>
    <xf numFmtId="0" fontId="0" fillId="0" borderId="1" xfId="0" applyBorder="1"/>
    <xf numFmtId="0" fontId="1" fillId="0" borderId="0" xfId="0" applyFont="1"/>
    <xf numFmtId="0" fontId="0" fillId="0" borderId="0" xfId="0"/>
    <xf numFmtId="0" fontId="0" fillId="0" borderId="0" xfId="0"/>
    <xf numFmtId="8" fontId="0" fillId="0" borderId="0" xfId="0" applyNumberForma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50"/>
  <sheetViews>
    <sheetView topLeftCell="A17" workbookViewId="0">
      <selection activeCell="B24" sqref="B24"/>
    </sheetView>
  </sheetViews>
  <sheetFormatPr baseColWidth="10" defaultRowHeight="15" x14ac:dyDescent="0.25"/>
  <sheetData>
    <row r="3" spans="1:15" x14ac:dyDescent="0.25">
      <c r="A3" s="15" t="s">
        <v>0</v>
      </c>
      <c r="B3" s="15"/>
      <c r="C3" s="15"/>
    </row>
    <row r="4" spans="1:15" x14ac:dyDescent="0.25">
      <c r="A4" s="15">
        <v>175200</v>
      </c>
      <c r="B4" s="15"/>
      <c r="C4" s="15"/>
    </row>
    <row r="5" spans="1:15" x14ac:dyDescent="0.25">
      <c r="A5" s="1"/>
      <c r="B5" s="1"/>
      <c r="C5" s="1"/>
      <c r="F5" s="9" t="s">
        <v>3</v>
      </c>
      <c r="G5" s="10"/>
      <c r="H5" s="9" t="s">
        <v>4</v>
      </c>
      <c r="I5" s="14"/>
      <c r="J5" s="10"/>
      <c r="K5" s="9" t="s">
        <v>3</v>
      </c>
      <c r="L5" s="10"/>
      <c r="M5" s="9" t="s">
        <v>4</v>
      </c>
      <c r="N5" s="14"/>
      <c r="O5" s="10"/>
    </row>
    <row r="6" spans="1:15" x14ac:dyDescent="0.25">
      <c r="A6" s="1"/>
      <c r="B6" s="1"/>
      <c r="C6" s="1"/>
      <c r="F6" s="9">
        <v>1</v>
      </c>
      <c r="G6" s="10"/>
      <c r="H6" s="9">
        <f>H20-A8*H26-A12*K26</f>
        <v>129593.33333333299</v>
      </c>
      <c r="I6" s="14"/>
      <c r="J6" s="10"/>
      <c r="K6" s="9">
        <v>11</v>
      </c>
      <c r="L6" s="10"/>
      <c r="M6" s="9">
        <f>$H$20-$A$8*P26-$A$12*S26</f>
        <v>128868.33333333299</v>
      </c>
      <c r="N6" s="14"/>
      <c r="O6" s="10"/>
    </row>
    <row r="7" spans="1:15" x14ac:dyDescent="0.25">
      <c r="A7" s="15" t="s">
        <v>1</v>
      </c>
      <c r="B7" s="15"/>
      <c r="C7" s="15"/>
      <c r="F7" s="9">
        <v>2</v>
      </c>
      <c r="G7" s="10"/>
      <c r="H7" s="9">
        <f>H20-A8*H27-A12*K27</f>
        <v>128560.83333333299</v>
      </c>
      <c r="I7" s="14"/>
      <c r="J7" s="10"/>
      <c r="K7" s="9">
        <v>12</v>
      </c>
      <c r="L7" s="10"/>
      <c r="M7" s="9">
        <f t="shared" ref="M7:M15" si="0">$H$20-$A$8*P27-$A$12*S27</f>
        <v>128805.83333333299</v>
      </c>
      <c r="N7" s="14"/>
      <c r="O7" s="10"/>
    </row>
    <row r="8" spans="1:15" x14ac:dyDescent="0.25">
      <c r="A8" s="15">
        <v>120</v>
      </c>
      <c r="B8" s="15"/>
      <c r="C8" s="15"/>
      <c r="F8" s="9">
        <v>3</v>
      </c>
      <c r="G8" s="10"/>
      <c r="H8" s="9">
        <f>H20-A8*H28-A12*K28</f>
        <v>128930.83333333299</v>
      </c>
      <c r="I8" s="14"/>
      <c r="J8" s="10"/>
      <c r="K8" s="9">
        <v>13</v>
      </c>
      <c r="L8" s="10"/>
      <c r="M8" s="9">
        <f t="shared" si="0"/>
        <v>129108.33333333299</v>
      </c>
      <c r="N8" s="14"/>
      <c r="O8" s="10"/>
    </row>
    <row r="9" spans="1:15" x14ac:dyDescent="0.25">
      <c r="A9" s="1"/>
      <c r="B9" s="1"/>
      <c r="C9" s="1"/>
      <c r="F9" s="9">
        <v>4</v>
      </c>
      <c r="G9" s="10"/>
      <c r="H9" s="9">
        <f>H20-A8*H29-A12*K29</f>
        <v>129170.83333333299</v>
      </c>
      <c r="I9" s="14"/>
      <c r="J9" s="10"/>
      <c r="K9" s="9">
        <v>14</v>
      </c>
      <c r="L9" s="10"/>
      <c r="M9" s="9">
        <f t="shared" si="0"/>
        <v>128560.83333333299</v>
      </c>
      <c r="N9" s="14"/>
      <c r="O9" s="10"/>
    </row>
    <row r="10" spans="1:15" x14ac:dyDescent="0.25">
      <c r="A10" s="1"/>
      <c r="B10" s="1"/>
      <c r="C10" s="1"/>
      <c r="F10" s="9">
        <v>5</v>
      </c>
      <c r="G10" s="10"/>
      <c r="H10" s="9">
        <f>H20-A8*H30-A12*K30</f>
        <v>128868.33333333299</v>
      </c>
      <c r="I10" s="14"/>
      <c r="J10" s="10"/>
      <c r="K10" s="9">
        <v>15</v>
      </c>
      <c r="L10" s="10"/>
      <c r="M10" s="9">
        <f t="shared" si="0"/>
        <v>129593.33333333299</v>
      </c>
      <c r="N10" s="14"/>
      <c r="O10" s="10"/>
    </row>
    <row r="11" spans="1:15" x14ac:dyDescent="0.25">
      <c r="A11" s="15" t="s">
        <v>2</v>
      </c>
      <c r="B11" s="15"/>
      <c r="C11" s="15"/>
      <c r="F11" s="9">
        <v>6</v>
      </c>
      <c r="G11" s="10"/>
      <c r="H11" s="9">
        <f>H20-A8*H31-A12*K31</f>
        <v>128930.83333333299</v>
      </c>
      <c r="I11" s="14"/>
      <c r="J11" s="10"/>
      <c r="K11" s="9">
        <v>16</v>
      </c>
      <c r="L11" s="10"/>
      <c r="M11" s="9">
        <f t="shared" si="0"/>
        <v>129170.83333333299</v>
      </c>
      <c r="N11" s="14"/>
      <c r="O11" s="10"/>
    </row>
    <row r="12" spans="1:15" x14ac:dyDescent="0.25">
      <c r="A12" s="15">
        <v>182.5</v>
      </c>
      <c r="B12" s="15"/>
      <c r="C12" s="15"/>
      <c r="F12" s="9">
        <v>7</v>
      </c>
      <c r="G12" s="10"/>
      <c r="H12" s="9">
        <f>H20-A8*H32-A12*K32</f>
        <v>129050.83333333299</v>
      </c>
      <c r="I12" s="14"/>
      <c r="J12" s="10"/>
      <c r="K12" s="9">
        <v>17</v>
      </c>
      <c r="L12" s="10"/>
      <c r="M12" s="9">
        <f t="shared" si="0"/>
        <v>129228.33333333299</v>
      </c>
      <c r="N12" s="14"/>
      <c r="O12" s="10"/>
    </row>
    <row r="13" spans="1:15" x14ac:dyDescent="0.25">
      <c r="F13" s="9">
        <v>8</v>
      </c>
      <c r="G13" s="10"/>
      <c r="H13" s="9">
        <f>H20-A8*H33-A12*K33</f>
        <v>128988.33333333299</v>
      </c>
      <c r="I13" s="14"/>
      <c r="J13" s="10"/>
      <c r="K13" s="9">
        <v>18</v>
      </c>
      <c r="L13" s="10"/>
      <c r="M13" s="9">
        <f t="shared" si="0"/>
        <v>129233.33333333299</v>
      </c>
      <c r="N13" s="14"/>
      <c r="O13" s="10"/>
    </row>
    <row r="14" spans="1:15" x14ac:dyDescent="0.25">
      <c r="F14" s="9">
        <v>9</v>
      </c>
      <c r="G14" s="10"/>
      <c r="H14" s="9">
        <f>H20-A8*H34-A12*K34</f>
        <v>129170.83333333299</v>
      </c>
      <c r="I14" s="14"/>
      <c r="J14" s="10"/>
      <c r="K14" s="9">
        <v>19</v>
      </c>
      <c r="L14" s="10"/>
      <c r="M14" s="9">
        <f t="shared" si="0"/>
        <v>128988.33333333299</v>
      </c>
      <c r="N14" s="14"/>
      <c r="O14" s="10"/>
    </row>
    <row r="15" spans="1:15" x14ac:dyDescent="0.25">
      <c r="F15" s="9">
        <v>10</v>
      </c>
      <c r="G15" s="10"/>
      <c r="H15" s="9">
        <f>H20-A8*H35-A12*K35</f>
        <v>128810.83333333299</v>
      </c>
      <c r="I15" s="14"/>
      <c r="J15" s="10"/>
      <c r="K15" s="9">
        <v>20</v>
      </c>
      <c r="L15" s="10"/>
      <c r="M15" s="9">
        <f t="shared" si="0"/>
        <v>128748.33333333299</v>
      </c>
      <c r="N15" s="14"/>
      <c r="O15" s="10"/>
    </row>
    <row r="16" spans="1:15" x14ac:dyDescent="0.25"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6:21" x14ac:dyDescent="0.25"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6:21" x14ac:dyDescent="0.25"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6:21" x14ac:dyDescent="0.25">
      <c r="F19" s="9" t="s">
        <v>3</v>
      </c>
      <c r="G19" s="10"/>
      <c r="H19" s="9" t="s">
        <v>4</v>
      </c>
      <c r="I19" s="14"/>
      <c r="J19" s="10"/>
      <c r="K19" s="2"/>
      <c r="L19" s="2"/>
      <c r="M19" s="2"/>
      <c r="N19" s="2"/>
      <c r="O19" s="2"/>
    </row>
    <row r="20" spans="6:21" x14ac:dyDescent="0.25">
      <c r="F20" s="9" t="s">
        <v>5</v>
      </c>
      <c r="G20" s="10"/>
      <c r="H20" s="9">
        <v>129713.33333333299</v>
      </c>
      <c r="I20" s="14"/>
      <c r="J20" s="10"/>
      <c r="K20" s="2"/>
      <c r="L20" s="2"/>
      <c r="M20" s="2"/>
      <c r="N20" s="2"/>
      <c r="O20" s="2"/>
    </row>
    <row r="25" spans="6:21" x14ac:dyDescent="0.25">
      <c r="F25" s="16" t="s">
        <v>3</v>
      </c>
      <c r="G25" s="16"/>
      <c r="H25" s="16" t="s">
        <v>6</v>
      </c>
      <c r="I25" s="16"/>
      <c r="J25" s="16"/>
      <c r="K25" s="16" t="s">
        <v>7</v>
      </c>
      <c r="L25" s="16"/>
      <c r="M25" s="16"/>
      <c r="N25" s="16" t="s">
        <v>3</v>
      </c>
      <c r="O25" s="16"/>
      <c r="P25" s="16" t="s">
        <v>6</v>
      </c>
      <c r="Q25" s="16"/>
      <c r="R25" s="16"/>
      <c r="S25" s="16" t="s">
        <v>7</v>
      </c>
      <c r="T25" s="16"/>
      <c r="U25" s="16"/>
    </row>
    <row r="26" spans="6:21" x14ac:dyDescent="0.25">
      <c r="F26" s="16">
        <v>1</v>
      </c>
      <c r="G26" s="16"/>
      <c r="H26" s="16">
        <v>1</v>
      </c>
      <c r="I26" s="16"/>
      <c r="J26" s="16"/>
      <c r="K26" s="16">
        <v>0</v>
      </c>
      <c r="L26" s="16"/>
      <c r="M26" s="16"/>
      <c r="N26" s="16">
        <v>11</v>
      </c>
      <c r="O26" s="16"/>
      <c r="P26" s="16">
        <v>4</v>
      </c>
      <c r="Q26" s="16"/>
      <c r="R26" s="16"/>
      <c r="S26" s="16">
        <v>2</v>
      </c>
      <c r="T26" s="16"/>
      <c r="U26" s="16"/>
    </row>
    <row r="27" spans="6:21" x14ac:dyDescent="0.25">
      <c r="F27" s="16">
        <v>2</v>
      </c>
      <c r="G27" s="16"/>
      <c r="H27" s="16">
        <v>2</v>
      </c>
      <c r="I27" s="16"/>
      <c r="J27" s="16"/>
      <c r="K27" s="16">
        <v>5</v>
      </c>
      <c r="L27" s="16"/>
      <c r="M27" s="16"/>
      <c r="N27" s="16">
        <v>12</v>
      </c>
      <c r="O27" s="16"/>
      <c r="P27" s="16">
        <v>3</v>
      </c>
      <c r="Q27" s="16"/>
      <c r="R27" s="16"/>
      <c r="S27" s="16">
        <v>3</v>
      </c>
      <c r="T27" s="16"/>
      <c r="U27" s="16"/>
    </row>
    <row r="28" spans="6:21" x14ac:dyDescent="0.25">
      <c r="F28" s="16">
        <v>3</v>
      </c>
      <c r="G28" s="16"/>
      <c r="H28" s="16">
        <v>5</v>
      </c>
      <c r="I28" s="16"/>
      <c r="J28" s="16"/>
      <c r="K28" s="16">
        <v>1</v>
      </c>
      <c r="L28" s="16"/>
      <c r="M28" s="16"/>
      <c r="N28" s="16">
        <v>13</v>
      </c>
      <c r="O28" s="16"/>
      <c r="P28" s="16">
        <v>2</v>
      </c>
      <c r="Q28" s="16"/>
      <c r="R28" s="16"/>
      <c r="S28" s="16">
        <v>2</v>
      </c>
      <c r="T28" s="16"/>
      <c r="U28" s="16"/>
    </row>
    <row r="29" spans="6:21" x14ac:dyDescent="0.25">
      <c r="F29" s="16">
        <v>4</v>
      </c>
      <c r="G29" s="16"/>
      <c r="H29" s="16">
        <v>3</v>
      </c>
      <c r="I29" s="16"/>
      <c r="J29" s="16"/>
      <c r="K29" s="16">
        <v>1</v>
      </c>
      <c r="L29" s="16"/>
      <c r="M29" s="16"/>
      <c r="N29" s="16">
        <v>14</v>
      </c>
      <c r="O29" s="16"/>
      <c r="P29" s="16">
        <v>2</v>
      </c>
      <c r="Q29" s="16"/>
      <c r="R29" s="16"/>
      <c r="S29" s="16">
        <v>5</v>
      </c>
      <c r="T29" s="16"/>
      <c r="U29" s="16"/>
    </row>
    <row r="30" spans="6:21" x14ac:dyDescent="0.25">
      <c r="F30" s="16">
        <v>5</v>
      </c>
      <c r="G30" s="16"/>
      <c r="H30" s="16">
        <v>4</v>
      </c>
      <c r="I30" s="16"/>
      <c r="J30" s="16"/>
      <c r="K30" s="16">
        <v>2</v>
      </c>
      <c r="L30" s="16"/>
      <c r="M30" s="16"/>
      <c r="N30" s="16">
        <v>15</v>
      </c>
      <c r="O30" s="16"/>
      <c r="P30" s="16">
        <v>1</v>
      </c>
      <c r="Q30" s="16"/>
      <c r="R30" s="16"/>
      <c r="S30" s="16">
        <v>0</v>
      </c>
      <c r="T30" s="16"/>
      <c r="U30" s="16"/>
    </row>
    <row r="31" spans="6:21" x14ac:dyDescent="0.25">
      <c r="F31" s="16">
        <v>6</v>
      </c>
      <c r="G31" s="16"/>
      <c r="H31" s="16">
        <v>5</v>
      </c>
      <c r="I31" s="16"/>
      <c r="J31" s="16"/>
      <c r="K31" s="16">
        <v>1</v>
      </c>
      <c r="L31" s="16"/>
      <c r="M31" s="16"/>
      <c r="N31" s="16">
        <v>16</v>
      </c>
      <c r="O31" s="16"/>
      <c r="P31" s="16">
        <v>3</v>
      </c>
      <c r="Q31" s="16"/>
      <c r="R31" s="16"/>
      <c r="S31" s="16">
        <v>1</v>
      </c>
      <c r="T31" s="16"/>
      <c r="U31" s="16"/>
    </row>
    <row r="32" spans="6:21" x14ac:dyDescent="0.25">
      <c r="F32" s="16">
        <v>7</v>
      </c>
      <c r="G32" s="16"/>
      <c r="H32" s="16">
        <v>4</v>
      </c>
      <c r="I32" s="16"/>
      <c r="J32" s="16"/>
      <c r="K32" s="16">
        <v>1</v>
      </c>
      <c r="L32" s="16"/>
      <c r="M32" s="16"/>
      <c r="N32" s="16">
        <v>17</v>
      </c>
      <c r="O32" s="16"/>
      <c r="P32" s="16">
        <v>1</v>
      </c>
      <c r="Q32" s="16"/>
      <c r="R32" s="16"/>
      <c r="S32" s="16">
        <v>2</v>
      </c>
      <c r="T32" s="16"/>
      <c r="U32" s="16"/>
    </row>
    <row r="33" spans="5:21" x14ac:dyDescent="0.25">
      <c r="F33" s="16">
        <v>8</v>
      </c>
      <c r="G33" s="16"/>
      <c r="H33" s="16">
        <v>3</v>
      </c>
      <c r="I33" s="16"/>
      <c r="J33" s="16"/>
      <c r="K33" s="16">
        <v>2</v>
      </c>
      <c r="L33" s="16"/>
      <c r="M33" s="16"/>
      <c r="N33" s="16">
        <v>18</v>
      </c>
      <c r="O33" s="16"/>
      <c r="P33" s="16">
        <v>4</v>
      </c>
      <c r="Q33" s="16"/>
      <c r="R33" s="16"/>
      <c r="S33" s="16">
        <v>0</v>
      </c>
      <c r="T33" s="16"/>
      <c r="U33" s="16"/>
    </row>
    <row r="34" spans="5:21" x14ac:dyDescent="0.25">
      <c r="F34" s="16">
        <v>9</v>
      </c>
      <c r="G34" s="16"/>
      <c r="H34" s="16">
        <v>3</v>
      </c>
      <c r="I34" s="16"/>
      <c r="J34" s="16"/>
      <c r="K34" s="16">
        <v>1</v>
      </c>
      <c r="L34" s="16"/>
      <c r="M34" s="16"/>
      <c r="N34" s="16">
        <v>19</v>
      </c>
      <c r="O34" s="16"/>
      <c r="P34" s="16">
        <v>3</v>
      </c>
      <c r="Q34" s="16"/>
      <c r="R34" s="16"/>
      <c r="S34" s="16">
        <v>2</v>
      </c>
      <c r="T34" s="16"/>
      <c r="U34" s="16"/>
    </row>
    <row r="35" spans="5:21" x14ac:dyDescent="0.25">
      <c r="F35" s="16">
        <v>10</v>
      </c>
      <c r="G35" s="16"/>
      <c r="H35" s="16">
        <v>6</v>
      </c>
      <c r="I35" s="16"/>
      <c r="J35" s="16"/>
      <c r="K35" s="16">
        <v>1</v>
      </c>
      <c r="L35" s="16"/>
      <c r="M35" s="16"/>
      <c r="N35" s="16">
        <v>20</v>
      </c>
      <c r="O35" s="16"/>
      <c r="P35" s="16">
        <v>5</v>
      </c>
      <c r="Q35" s="16"/>
      <c r="R35" s="16"/>
      <c r="S35" s="16">
        <v>2</v>
      </c>
      <c r="T35" s="16"/>
      <c r="U35" s="16"/>
    </row>
    <row r="36" spans="5:21" x14ac:dyDescent="0.25"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9" spans="5:21" x14ac:dyDescent="0.25">
      <c r="E39" s="2"/>
      <c r="F39" s="9" t="s">
        <v>3</v>
      </c>
      <c r="G39" s="10"/>
      <c r="H39" s="9" t="s">
        <v>4</v>
      </c>
      <c r="I39" s="14"/>
      <c r="J39" s="10"/>
      <c r="K39" s="9" t="s">
        <v>3</v>
      </c>
      <c r="L39" s="10"/>
      <c r="M39" s="9" t="s">
        <v>4</v>
      </c>
      <c r="N39" s="14"/>
      <c r="O39" s="10"/>
    </row>
    <row r="40" spans="5:21" x14ac:dyDescent="0.25">
      <c r="E40" s="2"/>
      <c r="F40" s="9">
        <v>1</v>
      </c>
      <c r="G40" s="10"/>
      <c r="H40" s="11">
        <f>H6/$A$4*100</f>
        <v>73.968797564687776</v>
      </c>
      <c r="I40" s="12"/>
      <c r="J40" s="13"/>
      <c r="K40" s="9">
        <v>11</v>
      </c>
      <c r="L40" s="10"/>
      <c r="M40" s="11">
        <f>M6/$A$4*100</f>
        <v>73.554984779299659</v>
      </c>
      <c r="N40" s="12"/>
      <c r="O40" s="13"/>
    </row>
    <row r="41" spans="5:21" x14ac:dyDescent="0.25">
      <c r="E41" s="2"/>
      <c r="F41" s="9">
        <v>2</v>
      </c>
      <c r="G41" s="10"/>
      <c r="H41" s="11">
        <f t="shared" ref="H41:H49" si="1">H7/$A$4*100</f>
        <v>73.379471080669518</v>
      </c>
      <c r="I41" s="12"/>
      <c r="J41" s="13"/>
      <c r="K41" s="9">
        <v>12</v>
      </c>
      <c r="L41" s="10"/>
      <c r="M41" s="11">
        <f t="shared" ref="M41:M49" si="2">M7/$A$4*100</f>
        <v>73.519311263317917</v>
      </c>
      <c r="N41" s="12"/>
      <c r="O41" s="13"/>
    </row>
    <row r="42" spans="5:21" x14ac:dyDescent="0.25">
      <c r="E42" s="2"/>
      <c r="F42" s="9">
        <v>3</v>
      </c>
      <c r="G42" s="10"/>
      <c r="H42" s="11">
        <f t="shared" si="1"/>
        <v>73.590658295281386</v>
      </c>
      <c r="I42" s="12"/>
      <c r="J42" s="13"/>
      <c r="K42" s="9">
        <v>13</v>
      </c>
      <c r="L42" s="10"/>
      <c r="M42" s="11">
        <f t="shared" si="2"/>
        <v>73.691971080669518</v>
      </c>
      <c r="N42" s="12"/>
      <c r="O42" s="13"/>
    </row>
    <row r="43" spans="5:21" x14ac:dyDescent="0.25">
      <c r="E43" s="2"/>
      <c r="F43" s="9">
        <v>4</v>
      </c>
      <c r="G43" s="10"/>
      <c r="H43" s="11">
        <f t="shared" si="1"/>
        <v>73.72764459665126</v>
      </c>
      <c r="I43" s="12"/>
      <c r="J43" s="13"/>
      <c r="K43" s="9">
        <v>14</v>
      </c>
      <c r="L43" s="10"/>
      <c r="M43" s="11">
        <f t="shared" si="2"/>
        <v>73.379471080669518</v>
      </c>
      <c r="N43" s="12"/>
      <c r="O43" s="13"/>
    </row>
    <row r="44" spans="5:21" x14ac:dyDescent="0.25">
      <c r="E44" s="2"/>
      <c r="F44" s="9">
        <v>5</v>
      </c>
      <c r="G44" s="10"/>
      <c r="H44" s="11">
        <f t="shared" si="1"/>
        <v>73.554984779299659</v>
      </c>
      <c r="I44" s="12"/>
      <c r="J44" s="13"/>
      <c r="K44" s="9">
        <v>15</v>
      </c>
      <c r="L44" s="10"/>
      <c r="M44" s="11">
        <f t="shared" si="2"/>
        <v>73.968797564687776</v>
      </c>
      <c r="N44" s="12"/>
      <c r="O44" s="13"/>
    </row>
    <row r="45" spans="5:21" x14ac:dyDescent="0.25">
      <c r="E45" s="2"/>
      <c r="F45" s="9">
        <v>6</v>
      </c>
      <c r="G45" s="10"/>
      <c r="H45" s="11">
        <f t="shared" si="1"/>
        <v>73.590658295281386</v>
      </c>
      <c r="I45" s="12"/>
      <c r="J45" s="13"/>
      <c r="K45" s="9">
        <v>16</v>
      </c>
      <c r="L45" s="10"/>
      <c r="M45" s="11">
        <f t="shared" si="2"/>
        <v>73.72764459665126</v>
      </c>
      <c r="N45" s="12"/>
      <c r="O45" s="13"/>
    </row>
    <row r="46" spans="5:21" x14ac:dyDescent="0.25">
      <c r="E46" s="2"/>
      <c r="F46" s="9">
        <v>7</v>
      </c>
      <c r="G46" s="10"/>
      <c r="H46" s="11">
        <f t="shared" si="1"/>
        <v>73.659151445966316</v>
      </c>
      <c r="I46" s="12"/>
      <c r="J46" s="13"/>
      <c r="K46" s="9">
        <v>17</v>
      </c>
      <c r="L46" s="10"/>
      <c r="M46" s="11">
        <f t="shared" si="2"/>
        <v>73.760464231354447</v>
      </c>
      <c r="N46" s="12"/>
      <c r="O46" s="13"/>
    </row>
    <row r="47" spans="5:21" x14ac:dyDescent="0.25">
      <c r="E47" s="2"/>
      <c r="F47" s="9">
        <v>8</v>
      </c>
      <c r="G47" s="10"/>
      <c r="H47" s="11">
        <f t="shared" si="1"/>
        <v>73.623477929984588</v>
      </c>
      <c r="I47" s="12"/>
      <c r="J47" s="13"/>
      <c r="K47" s="9">
        <v>18</v>
      </c>
      <c r="L47" s="10"/>
      <c r="M47" s="11">
        <f t="shared" si="2"/>
        <v>73.763318112632987</v>
      </c>
      <c r="N47" s="12"/>
      <c r="O47" s="13"/>
    </row>
    <row r="48" spans="5:21" x14ac:dyDescent="0.25">
      <c r="E48" s="2"/>
      <c r="F48" s="9">
        <v>9</v>
      </c>
      <c r="G48" s="10"/>
      <c r="H48" s="11">
        <f t="shared" si="1"/>
        <v>73.72764459665126</v>
      </c>
      <c r="I48" s="12"/>
      <c r="J48" s="13"/>
      <c r="K48" s="9">
        <v>19</v>
      </c>
      <c r="L48" s="10"/>
      <c r="M48" s="11">
        <f t="shared" si="2"/>
        <v>73.623477929984588</v>
      </c>
      <c r="N48" s="12"/>
      <c r="O48" s="13"/>
    </row>
    <row r="49" spans="5:15" x14ac:dyDescent="0.25">
      <c r="E49" s="2"/>
      <c r="F49" s="9">
        <v>10</v>
      </c>
      <c r="G49" s="10"/>
      <c r="H49" s="11">
        <f t="shared" si="1"/>
        <v>73.522165144596457</v>
      </c>
      <c r="I49" s="12"/>
      <c r="J49" s="13"/>
      <c r="K49" s="9">
        <v>20</v>
      </c>
      <c r="L49" s="10"/>
      <c r="M49" s="11">
        <f t="shared" si="2"/>
        <v>73.486491628614729</v>
      </c>
      <c r="N49" s="12"/>
      <c r="O49" s="13"/>
    </row>
    <row r="50" spans="5:15" x14ac:dyDescent="0.25">
      <c r="E50" s="2"/>
    </row>
  </sheetData>
  <mergeCells count="164">
    <mergeCell ref="K25:M25"/>
    <mergeCell ref="K26:M26"/>
    <mergeCell ref="P34:R34"/>
    <mergeCell ref="P35:R35"/>
    <mergeCell ref="S25:U25"/>
    <mergeCell ref="S26:U26"/>
    <mergeCell ref="S27:U27"/>
    <mergeCell ref="S28:U28"/>
    <mergeCell ref="S29:U29"/>
    <mergeCell ref="S30:U30"/>
    <mergeCell ref="S31:U31"/>
    <mergeCell ref="S32:U32"/>
    <mergeCell ref="S33:U33"/>
    <mergeCell ref="S34:U34"/>
    <mergeCell ref="S35:U35"/>
    <mergeCell ref="N33:O33"/>
    <mergeCell ref="N34:O34"/>
    <mergeCell ref="N35:O35"/>
    <mergeCell ref="P26:R26"/>
    <mergeCell ref="P27:R27"/>
    <mergeCell ref="P28:R28"/>
    <mergeCell ref="P29:R29"/>
    <mergeCell ref="P30:R30"/>
    <mergeCell ref="P31:R31"/>
    <mergeCell ref="P32:R32"/>
    <mergeCell ref="P33:R33"/>
    <mergeCell ref="N25:O25"/>
    <mergeCell ref="P25:R25"/>
    <mergeCell ref="N26:O26"/>
    <mergeCell ref="N27:O27"/>
    <mergeCell ref="N28:O28"/>
    <mergeCell ref="N29:O29"/>
    <mergeCell ref="N30:O30"/>
    <mergeCell ref="N31:O31"/>
    <mergeCell ref="N32:O32"/>
    <mergeCell ref="K27:M27"/>
    <mergeCell ref="K28:M28"/>
    <mergeCell ref="K29:M29"/>
    <mergeCell ref="K30:M30"/>
    <mergeCell ref="K31:M31"/>
    <mergeCell ref="K32:M32"/>
    <mergeCell ref="K33:M33"/>
    <mergeCell ref="F34:G34"/>
    <mergeCell ref="F35:G35"/>
    <mergeCell ref="H34:J34"/>
    <mergeCell ref="H35:J35"/>
    <mergeCell ref="K34:M34"/>
    <mergeCell ref="K35:M35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15:G15"/>
    <mergeCell ref="H5:J5"/>
    <mergeCell ref="H6:J6"/>
    <mergeCell ref="H7:J7"/>
    <mergeCell ref="H8:J8"/>
    <mergeCell ref="F5:G5"/>
    <mergeCell ref="F6:G6"/>
    <mergeCell ref="F7:G7"/>
    <mergeCell ref="F8:G8"/>
    <mergeCell ref="F9:G9"/>
    <mergeCell ref="F10:G10"/>
    <mergeCell ref="H9:J9"/>
    <mergeCell ref="H10:J10"/>
    <mergeCell ref="H11:J11"/>
    <mergeCell ref="H12:J12"/>
    <mergeCell ref="H13:J13"/>
    <mergeCell ref="H14:J14"/>
    <mergeCell ref="F11:G11"/>
    <mergeCell ref="F12:G12"/>
    <mergeCell ref="F13:G13"/>
    <mergeCell ref="F14:G1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A7:C7"/>
    <mergeCell ref="A8:C8"/>
    <mergeCell ref="A11:C11"/>
    <mergeCell ref="A12:C12"/>
    <mergeCell ref="A3:C3"/>
    <mergeCell ref="A4:C4"/>
    <mergeCell ref="F20:G20"/>
    <mergeCell ref="H20:J20"/>
    <mergeCell ref="M13:O13"/>
    <mergeCell ref="M14:O14"/>
    <mergeCell ref="M15:O15"/>
    <mergeCell ref="F19:G19"/>
    <mergeCell ref="H19:J19"/>
    <mergeCell ref="K14:L14"/>
    <mergeCell ref="K15:L15"/>
    <mergeCell ref="M5:O5"/>
    <mergeCell ref="M6:O6"/>
    <mergeCell ref="M7:O7"/>
    <mergeCell ref="M8:O8"/>
    <mergeCell ref="M9:O9"/>
    <mergeCell ref="M10:O10"/>
    <mergeCell ref="M11:O11"/>
    <mergeCell ref="M12:O12"/>
    <mergeCell ref="H15:J15"/>
    <mergeCell ref="F39:G39"/>
    <mergeCell ref="H39:J39"/>
    <mergeCell ref="K39:L39"/>
    <mergeCell ref="M39:O39"/>
    <mergeCell ref="F40:G40"/>
    <mergeCell ref="H40:J40"/>
    <mergeCell ref="K40:L40"/>
    <mergeCell ref="M40:O40"/>
    <mergeCell ref="F41:G41"/>
    <mergeCell ref="H41:J41"/>
    <mergeCell ref="K41:L41"/>
    <mergeCell ref="M41:O41"/>
    <mergeCell ref="F42:G42"/>
    <mergeCell ref="H42:J42"/>
    <mergeCell ref="K42:L42"/>
    <mergeCell ref="M42:O42"/>
    <mergeCell ref="F43:G43"/>
    <mergeCell ref="H43:J43"/>
    <mergeCell ref="K43:L43"/>
    <mergeCell ref="M43:O43"/>
    <mergeCell ref="F44:G44"/>
    <mergeCell ref="H44:J44"/>
    <mergeCell ref="K44:L44"/>
    <mergeCell ref="M44:O44"/>
    <mergeCell ref="F48:G48"/>
    <mergeCell ref="H48:J48"/>
    <mergeCell ref="K48:L48"/>
    <mergeCell ref="M48:O48"/>
    <mergeCell ref="F49:G49"/>
    <mergeCell ref="H49:J49"/>
    <mergeCell ref="K49:L49"/>
    <mergeCell ref="M49:O49"/>
    <mergeCell ref="F45:G45"/>
    <mergeCell ref="H45:J45"/>
    <mergeCell ref="K45:L45"/>
    <mergeCell ref="M45:O45"/>
    <mergeCell ref="F46:G46"/>
    <mergeCell ref="H46:J46"/>
    <mergeCell ref="K46:L46"/>
    <mergeCell ref="M46:O46"/>
    <mergeCell ref="F47:G47"/>
    <mergeCell ref="H47:J47"/>
    <mergeCell ref="K47:L47"/>
    <mergeCell ref="M47:O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workbookViewId="0">
      <selection activeCell="D23" sqref="D23"/>
    </sheetView>
  </sheetViews>
  <sheetFormatPr baseColWidth="10" defaultRowHeight="15" x14ac:dyDescent="0.25"/>
  <cols>
    <col min="5" max="5" width="12.28515625" bestFit="1" customWidth="1"/>
  </cols>
  <sheetData>
    <row r="1" spans="1:22" x14ac:dyDescent="0.25">
      <c r="A1" s="2"/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</row>
    <row r="2" spans="1:22" x14ac:dyDescent="0.25">
      <c r="A2" s="2" t="s">
        <v>8</v>
      </c>
      <c r="B2" s="2">
        <v>2500000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 t="s">
        <v>9</v>
      </c>
      <c r="B3" s="2">
        <v>0</v>
      </c>
      <c r="C3" s="6">
        <v>423911.011</v>
      </c>
      <c r="D3" s="6">
        <v>360844.30599999998</v>
      </c>
      <c r="E3" s="6">
        <v>363619.42200000002</v>
      </c>
      <c r="F3" s="6">
        <v>371053.14600000001</v>
      </c>
      <c r="G3" s="6">
        <v>382310.266</v>
      </c>
      <c r="H3" s="6">
        <v>386184.21600000001</v>
      </c>
      <c r="I3" s="6">
        <v>391618.42300000001</v>
      </c>
      <c r="J3" s="6">
        <v>396857.08799999999</v>
      </c>
      <c r="K3" s="6">
        <v>397473.96600000001</v>
      </c>
      <c r="L3" s="6">
        <v>418891.83</v>
      </c>
      <c r="M3" s="6">
        <v>415712.74400000001</v>
      </c>
      <c r="N3" s="6">
        <v>429458.69</v>
      </c>
      <c r="O3" s="6">
        <v>416516.67800000001</v>
      </c>
      <c r="P3" s="6">
        <v>421083.326</v>
      </c>
      <c r="Q3" s="6">
        <v>451760.01400000002</v>
      </c>
      <c r="R3" s="6">
        <v>439136.603</v>
      </c>
      <c r="S3" s="6">
        <v>424904.70899999997</v>
      </c>
      <c r="T3" s="6">
        <v>470016.48599999998</v>
      </c>
      <c r="U3" s="6">
        <v>464015.54506999999</v>
      </c>
      <c r="V3" s="6">
        <v>438249.43400000001</v>
      </c>
    </row>
    <row r="4" spans="1:22" x14ac:dyDescent="0.25">
      <c r="A4" s="2" t="s">
        <v>18</v>
      </c>
      <c r="B4" s="2">
        <v>0</v>
      </c>
      <c r="C4" s="5">
        <v>90175.733300000007</v>
      </c>
      <c r="D4" s="5">
        <v>90175.733300000007</v>
      </c>
      <c r="E4" s="5">
        <v>90175.733300000007</v>
      </c>
      <c r="F4" s="5">
        <v>90175.733300000007</v>
      </c>
      <c r="G4" s="5">
        <v>90175.733300000007</v>
      </c>
      <c r="H4" s="5">
        <v>90175.733300000007</v>
      </c>
      <c r="I4" s="5">
        <v>90175.733300000007</v>
      </c>
      <c r="J4" s="5">
        <v>90175.733300000007</v>
      </c>
      <c r="K4" s="5">
        <v>90175.733300000007</v>
      </c>
      <c r="L4" s="5">
        <v>90175.733300000007</v>
      </c>
      <c r="M4" s="5">
        <v>90175.733300000007</v>
      </c>
      <c r="N4" s="5">
        <v>90175.733300000007</v>
      </c>
      <c r="O4" s="5">
        <v>90175.733300000007</v>
      </c>
      <c r="P4" s="5">
        <v>90175.733300000007</v>
      </c>
      <c r="Q4" s="5">
        <v>90175.733300000007</v>
      </c>
      <c r="R4" s="5">
        <v>90175.733300000007</v>
      </c>
      <c r="S4" s="5">
        <v>90175.733300000007</v>
      </c>
      <c r="T4" s="5">
        <v>90175.733300000007</v>
      </c>
      <c r="U4" s="5">
        <v>90175.733300000007</v>
      </c>
      <c r="V4" s="5">
        <v>90175.733300000007</v>
      </c>
    </row>
    <row r="5" spans="1:22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</row>
    <row r="6" spans="1:22" x14ac:dyDescent="0.25">
      <c r="A6" s="2" t="s">
        <v>11</v>
      </c>
      <c r="B6" s="2">
        <v>0</v>
      </c>
      <c r="C6" s="2">
        <v>125000</v>
      </c>
      <c r="D6" s="2">
        <v>125000</v>
      </c>
      <c r="E6" s="2">
        <v>125000</v>
      </c>
      <c r="F6" s="2">
        <v>125000</v>
      </c>
      <c r="G6" s="2">
        <v>125000</v>
      </c>
      <c r="H6" s="2">
        <v>125000</v>
      </c>
      <c r="I6" s="2">
        <v>125000</v>
      </c>
      <c r="J6" s="2">
        <v>125000</v>
      </c>
      <c r="K6" s="2">
        <v>125000</v>
      </c>
      <c r="L6" s="2">
        <v>125000</v>
      </c>
      <c r="M6" s="2">
        <v>125000</v>
      </c>
      <c r="N6" s="2">
        <v>125000</v>
      </c>
      <c r="O6" s="2">
        <v>125000</v>
      </c>
      <c r="P6" s="2">
        <v>125000</v>
      </c>
      <c r="Q6" s="2">
        <v>125000</v>
      </c>
      <c r="R6" s="2">
        <v>125000</v>
      </c>
      <c r="S6" s="2">
        <v>125000</v>
      </c>
      <c r="T6" s="2">
        <v>125000</v>
      </c>
      <c r="U6" s="2">
        <v>125000</v>
      </c>
      <c r="V6" s="2">
        <v>125000</v>
      </c>
    </row>
    <row r="7" spans="1:22" x14ac:dyDescent="0.25">
      <c r="A7" s="2" t="s">
        <v>12</v>
      </c>
      <c r="B7" s="2">
        <v>0</v>
      </c>
      <c r="C7" s="2">
        <f>C3-C4-C5-C6</f>
        <v>208735.27769999998</v>
      </c>
      <c r="D7" s="6">
        <f t="shared" ref="D7:V7" si="0">D3-D4-D5-D6</f>
        <v>145668.57269999996</v>
      </c>
      <c r="E7" s="6">
        <f t="shared" si="0"/>
        <v>148443.6887</v>
      </c>
      <c r="F7" s="6">
        <f t="shared" si="0"/>
        <v>155877.41269999999</v>
      </c>
      <c r="G7" s="6">
        <f t="shared" si="0"/>
        <v>167134.53269999998</v>
      </c>
      <c r="H7" s="6">
        <f t="shared" si="0"/>
        <v>171008.48269999999</v>
      </c>
      <c r="I7" s="6">
        <f t="shared" si="0"/>
        <v>176442.68969999999</v>
      </c>
      <c r="J7" s="6">
        <f t="shared" si="0"/>
        <v>181681.35469999997</v>
      </c>
      <c r="K7" s="6">
        <f t="shared" si="0"/>
        <v>182298.23269999999</v>
      </c>
      <c r="L7" s="6">
        <f t="shared" si="0"/>
        <v>203716.09669999999</v>
      </c>
      <c r="M7" s="6">
        <f t="shared" si="0"/>
        <v>200537.01069999998</v>
      </c>
      <c r="N7" s="6">
        <f t="shared" si="0"/>
        <v>214282.95669999998</v>
      </c>
      <c r="O7" s="6">
        <f t="shared" si="0"/>
        <v>201340.94469999999</v>
      </c>
      <c r="P7" s="6">
        <f t="shared" si="0"/>
        <v>205907.59269999998</v>
      </c>
      <c r="Q7" s="6">
        <f t="shared" si="0"/>
        <v>236584.2807</v>
      </c>
      <c r="R7" s="6">
        <f t="shared" si="0"/>
        <v>223960.86969999998</v>
      </c>
      <c r="S7" s="6">
        <f t="shared" si="0"/>
        <v>209728.97569999995</v>
      </c>
      <c r="T7" s="6">
        <f t="shared" si="0"/>
        <v>254840.75269999995</v>
      </c>
      <c r="U7" s="6">
        <f t="shared" si="0"/>
        <v>248839.81176999997</v>
      </c>
      <c r="V7" s="6">
        <f t="shared" si="0"/>
        <v>223073.70069999999</v>
      </c>
    </row>
    <row r="8" spans="1:22" x14ac:dyDescent="0.25">
      <c r="A8" s="2" t="s">
        <v>13</v>
      </c>
      <c r="B8" s="2">
        <v>0</v>
      </c>
      <c r="C8" s="2">
        <f>0.3*C7</f>
        <v>62620.583309999987</v>
      </c>
      <c r="D8" s="6">
        <f t="shared" ref="D8:V8" si="1">0.3*D7</f>
        <v>43700.571809999987</v>
      </c>
      <c r="E8" s="6">
        <f t="shared" si="1"/>
        <v>44533.106609999995</v>
      </c>
      <c r="F8" s="6">
        <f t="shared" si="1"/>
        <v>46763.223809999996</v>
      </c>
      <c r="G8" s="6">
        <f t="shared" si="1"/>
        <v>50140.359809999994</v>
      </c>
      <c r="H8" s="6">
        <f t="shared" si="1"/>
        <v>51302.544809999999</v>
      </c>
      <c r="I8" s="6">
        <f t="shared" si="1"/>
        <v>52932.806909999992</v>
      </c>
      <c r="J8" s="6">
        <f t="shared" si="1"/>
        <v>54504.406409999989</v>
      </c>
      <c r="K8" s="6">
        <f t="shared" si="1"/>
        <v>54689.469809999995</v>
      </c>
      <c r="L8" s="6">
        <f t="shared" si="1"/>
        <v>61114.829009999994</v>
      </c>
      <c r="M8" s="6">
        <f t="shared" si="1"/>
        <v>60161.103209999994</v>
      </c>
      <c r="N8" s="6">
        <f t="shared" si="1"/>
        <v>64284.887009999991</v>
      </c>
      <c r="O8" s="6">
        <f t="shared" si="1"/>
        <v>60402.283409999996</v>
      </c>
      <c r="P8" s="6">
        <f t="shared" si="1"/>
        <v>61772.277809999992</v>
      </c>
      <c r="Q8" s="6">
        <f t="shared" si="1"/>
        <v>70975.284209999998</v>
      </c>
      <c r="R8" s="6">
        <f t="shared" si="1"/>
        <v>67188.260909999997</v>
      </c>
      <c r="S8" s="6">
        <f t="shared" si="1"/>
        <v>62918.692709999981</v>
      </c>
      <c r="T8" s="6">
        <f t="shared" si="1"/>
        <v>76452.225809999989</v>
      </c>
      <c r="U8" s="6">
        <f t="shared" si="1"/>
        <v>74651.943530999983</v>
      </c>
      <c r="V8" s="6">
        <f t="shared" si="1"/>
        <v>66922.110209999999</v>
      </c>
    </row>
    <row r="9" spans="1:22" x14ac:dyDescent="0.25">
      <c r="A9" s="2" t="s">
        <v>14</v>
      </c>
      <c r="B9" s="2">
        <v>0</v>
      </c>
      <c r="C9" s="2">
        <f>C7-C8</f>
        <v>146114.69438999999</v>
      </c>
      <c r="D9" s="6">
        <f t="shared" ref="D9:V9" si="2">D7-D8</f>
        <v>101968.00088999997</v>
      </c>
      <c r="E9" s="6">
        <f t="shared" si="2"/>
        <v>103910.58209000001</v>
      </c>
      <c r="F9" s="6">
        <f t="shared" si="2"/>
        <v>109114.18888999999</v>
      </c>
      <c r="G9" s="6">
        <f t="shared" si="2"/>
        <v>116994.17288999999</v>
      </c>
      <c r="H9" s="6">
        <f t="shared" si="2"/>
        <v>119705.93789</v>
      </c>
      <c r="I9" s="6">
        <f t="shared" si="2"/>
        <v>123509.88279</v>
      </c>
      <c r="J9" s="6">
        <f t="shared" si="2"/>
        <v>127176.94828999997</v>
      </c>
      <c r="K9" s="6">
        <f t="shared" si="2"/>
        <v>127608.76289</v>
      </c>
      <c r="L9" s="6">
        <f t="shared" si="2"/>
        <v>142601.26769000001</v>
      </c>
      <c r="M9" s="6">
        <f t="shared" si="2"/>
        <v>140375.90748999998</v>
      </c>
      <c r="N9" s="6">
        <f t="shared" si="2"/>
        <v>149998.06968999997</v>
      </c>
      <c r="O9" s="6">
        <f t="shared" si="2"/>
        <v>140938.66128999999</v>
      </c>
      <c r="P9" s="6">
        <f t="shared" si="2"/>
        <v>144135.31488999998</v>
      </c>
      <c r="Q9" s="6">
        <f t="shared" si="2"/>
        <v>165608.99648999999</v>
      </c>
      <c r="R9" s="6">
        <f t="shared" si="2"/>
        <v>156772.60878999997</v>
      </c>
      <c r="S9" s="6">
        <f t="shared" si="2"/>
        <v>146810.28298999998</v>
      </c>
      <c r="T9" s="6">
        <f t="shared" si="2"/>
        <v>178388.52688999998</v>
      </c>
      <c r="U9" s="6">
        <f t="shared" si="2"/>
        <v>174187.86823899997</v>
      </c>
      <c r="V9" s="6">
        <f t="shared" si="2"/>
        <v>156151.59048999997</v>
      </c>
    </row>
    <row r="10" spans="1:22" x14ac:dyDescent="0.25">
      <c r="A10" s="2" t="s">
        <v>11</v>
      </c>
      <c r="B10" s="2">
        <v>0</v>
      </c>
      <c r="C10" s="2">
        <v>125000</v>
      </c>
      <c r="D10" s="2">
        <v>125000</v>
      </c>
      <c r="E10" s="2">
        <v>125000</v>
      </c>
      <c r="F10" s="2">
        <v>125000</v>
      </c>
      <c r="G10" s="2">
        <v>125000</v>
      </c>
      <c r="H10" s="2">
        <v>125000</v>
      </c>
      <c r="I10" s="2">
        <v>125000</v>
      </c>
      <c r="J10" s="2">
        <v>125000</v>
      </c>
      <c r="K10" s="2">
        <v>125000</v>
      </c>
      <c r="L10" s="2">
        <v>125000</v>
      </c>
      <c r="M10" s="2">
        <v>125000</v>
      </c>
      <c r="N10" s="2">
        <v>125000</v>
      </c>
      <c r="O10" s="2">
        <v>125000</v>
      </c>
      <c r="P10" s="2">
        <v>125000</v>
      </c>
      <c r="Q10" s="2">
        <v>125000</v>
      </c>
      <c r="R10" s="2">
        <v>125000</v>
      </c>
      <c r="S10" s="2">
        <v>125000</v>
      </c>
      <c r="T10" s="2">
        <v>125000</v>
      </c>
      <c r="U10" s="2">
        <v>125000</v>
      </c>
      <c r="V10" s="2">
        <v>125000</v>
      </c>
    </row>
    <row r="11" spans="1:22" x14ac:dyDescent="0.25">
      <c r="A11" s="2" t="s">
        <v>15</v>
      </c>
      <c r="B11" s="2">
        <v>0</v>
      </c>
      <c r="C11" s="2">
        <f>C9+C10</f>
        <v>271114.69438999996</v>
      </c>
      <c r="D11" s="6">
        <f t="shared" ref="D11:V11" si="3">D9+D10</f>
        <v>226968.00088999997</v>
      </c>
      <c r="E11" s="6">
        <f t="shared" si="3"/>
        <v>228910.58209000001</v>
      </c>
      <c r="F11" s="6">
        <f t="shared" si="3"/>
        <v>234114.18888999999</v>
      </c>
      <c r="G11" s="6">
        <f t="shared" si="3"/>
        <v>241994.17288999999</v>
      </c>
      <c r="H11" s="6">
        <f t="shared" si="3"/>
        <v>244705.93789</v>
      </c>
      <c r="I11" s="6">
        <f t="shared" si="3"/>
        <v>248509.88279</v>
      </c>
      <c r="J11" s="6">
        <f t="shared" si="3"/>
        <v>252176.94828999997</v>
      </c>
      <c r="K11" s="6">
        <f t="shared" si="3"/>
        <v>252608.76289000001</v>
      </c>
      <c r="L11" s="6">
        <f t="shared" si="3"/>
        <v>267601.26769000001</v>
      </c>
      <c r="M11" s="6">
        <f t="shared" si="3"/>
        <v>265375.90749000001</v>
      </c>
      <c r="N11" s="6">
        <f t="shared" si="3"/>
        <v>274998.06968999997</v>
      </c>
      <c r="O11" s="6">
        <f t="shared" si="3"/>
        <v>265938.66128999996</v>
      </c>
      <c r="P11" s="6">
        <f t="shared" si="3"/>
        <v>269135.31488999998</v>
      </c>
      <c r="Q11" s="6">
        <f t="shared" si="3"/>
        <v>290608.99648999999</v>
      </c>
      <c r="R11" s="6">
        <f t="shared" si="3"/>
        <v>281772.60878999997</v>
      </c>
      <c r="S11" s="6">
        <f t="shared" si="3"/>
        <v>271810.28298999998</v>
      </c>
      <c r="T11" s="6">
        <f t="shared" si="3"/>
        <v>303388.52688999998</v>
      </c>
      <c r="U11" s="6">
        <f t="shared" si="3"/>
        <v>299187.86823899997</v>
      </c>
      <c r="V11" s="6">
        <f t="shared" si="3"/>
        <v>281151.59048999997</v>
      </c>
    </row>
    <row r="12" spans="1:22" x14ac:dyDescent="0.25">
      <c r="A12" s="2" t="s">
        <v>16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2" t="s">
        <v>17</v>
      </c>
      <c r="B13" s="2">
        <v>0</v>
      </c>
      <c r="C13" s="2">
        <f>C11+C12</f>
        <v>271114.69438999996</v>
      </c>
      <c r="D13" s="6">
        <f t="shared" ref="D13:V13" si="4">D11+D12</f>
        <v>226968.00088999997</v>
      </c>
      <c r="E13" s="6">
        <f t="shared" si="4"/>
        <v>228910.58209000001</v>
      </c>
      <c r="F13" s="6">
        <f t="shared" si="4"/>
        <v>234114.18888999999</v>
      </c>
      <c r="G13" s="6">
        <f t="shared" si="4"/>
        <v>241994.17288999999</v>
      </c>
      <c r="H13" s="6">
        <f t="shared" si="4"/>
        <v>244705.93789</v>
      </c>
      <c r="I13" s="6">
        <f t="shared" si="4"/>
        <v>248509.88279</v>
      </c>
      <c r="J13" s="6">
        <f t="shared" si="4"/>
        <v>252176.94828999997</v>
      </c>
      <c r="K13" s="6">
        <f t="shared" si="4"/>
        <v>252608.76289000001</v>
      </c>
      <c r="L13" s="6">
        <f t="shared" si="4"/>
        <v>267601.26769000001</v>
      </c>
      <c r="M13" s="6">
        <f t="shared" si="4"/>
        <v>265375.90749000001</v>
      </c>
      <c r="N13" s="6">
        <f t="shared" si="4"/>
        <v>274998.06968999997</v>
      </c>
      <c r="O13" s="6">
        <f t="shared" si="4"/>
        <v>265938.66128999996</v>
      </c>
      <c r="P13" s="6">
        <f t="shared" si="4"/>
        <v>269135.31488999998</v>
      </c>
      <c r="Q13" s="6">
        <f t="shared" si="4"/>
        <v>290608.99648999999</v>
      </c>
      <c r="R13" s="6">
        <f t="shared" si="4"/>
        <v>281772.60878999997</v>
      </c>
      <c r="S13" s="6">
        <f t="shared" si="4"/>
        <v>271810.28298999998</v>
      </c>
      <c r="T13" s="6">
        <f t="shared" si="4"/>
        <v>303388.52688999998</v>
      </c>
      <c r="U13" s="6">
        <f t="shared" si="4"/>
        <v>299187.86823899997</v>
      </c>
      <c r="V13" s="6">
        <f t="shared" si="4"/>
        <v>281151.59048999997</v>
      </c>
    </row>
    <row r="14" spans="1:2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6" spans="1:22" x14ac:dyDescent="0.25">
      <c r="B16">
        <v>-2500000</v>
      </c>
      <c r="C16">
        <f>C13/(1.059^C1)</f>
        <v>256010.09857412652</v>
      </c>
      <c r="D16" s="6">
        <f t="shared" ref="D16:V16" si="5">D13/(1.059^D1)</f>
        <v>202382.3862285674</v>
      </c>
      <c r="E16" s="6">
        <f t="shared" si="5"/>
        <v>192742.72262531336</v>
      </c>
      <c r="F16" s="6">
        <f t="shared" si="5"/>
        <v>186141.79398979203</v>
      </c>
      <c r="G16" s="6">
        <f t="shared" si="5"/>
        <v>181687.52461582352</v>
      </c>
      <c r="H16" s="6">
        <f t="shared" si="5"/>
        <v>173487.72306270615</v>
      </c>
      <c r="I16" s="6">
        <f t="shared" si="5"/>
        <v>166368.82285622769</v>
      </c>
      <c r="J16" s="6">
        <f t="shared" si="5"/>
        <v>159418.12760737797</v>
      </c>
      <c r="K16" s="6">
        <f t="shared" si="5"/>
        <v>150794.24632722072</v>
      </c>
      <c r="L16" s="6">
        <f t="shared" si="5"/>
        <v>150844.18238615783</v>
      </c>
      <c r="M16" s="6">
        <f t="shared" si="5"/>
        <v>141255.68356665119</v>
      </c>
      <c r="N16" s="6">
        <f t="shared" si="5"/>
        <v>138222.30279732918</v>
      </c>
      <c r="O16" s="6">
        <f t="shared" si="5"/>
        <v>126221.69177958363</v>
      </c>
      <c r="P16" s="6">
        <f t="shared" si="5"/>
        <v>120622.2003415511</v>
      </c>
      <c r="Q16" s="6">
        <f t="shared" si="5"/>
        <v>122989.95799169302</v>
      </c>
      <c r="R16" s="6">
        <f t="shared" si="5"/>
        <v>112606.48732500829</v>
      </c>
      <c r="S16" s="6">
        <f t="shared" si="5"/>
        <v>102573.35502552532</v>
      </c>
      <c r="T16" s="6">
        <f t="shared" si="5"/>
        <v>108111.49458992895</v>
      </c>
      <c r="U16" s="6">
        <f t="shared" si="5"/>
        <v>100674.7911443996</v>
      </c>
      <c r="V16" s="6">
        <f t="shared" si="5"/>
        <v>89334.938451659487</v>
      </c>
    </row>
    <row r="20" spans="4:5" x14ac:dyDescent="0.25">
      <c r="D20" t="s">
        <v>21</v>
      </c>
      <c r="E20">
        <f>SUM(B16:V16)</f>
        <v>482490.53128664289</v>
      </c>
    </row>
    <row r="23" spans="4:5" x14ac:dyDescent="0.25">
      <c r="E2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workbookViewId="0">
      <selection activeCell="E21" sqref="E21"/>
    </sheetView>
  </sheetViews>
  <sheetFormatPr baseColWidth="10" defaultRowHeight="15" x14ac:dyDescent="0.25"/>
  <sheetData>
    <row r="1" spans="1:22" x14ac:dyDescent="0.25">
      <c r="A1" s="2"/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</row>
    <row r="2" spans="1:22" x14ac:dyDescent="0.25">
      <c r="A2" s="2" t="s">
        <v>8</v>
      </c>
      <c r="B2" s="2">
        <v>2500000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 t="s">
        <v>9</v>
      </c>
      <c r="B3" s="2">
        <v>0</v>
      </c>
      <c r="C3" s="7">
        <v>311385.74400000001</v>
      </c>
      <c r="D3" s="7">
        <v>240158.092</v>
      </c>
      <c r="E3" s="7">
        <v>182167.375</v>
      </c>
      <c r="F3" s="7">
        <v>230237.55</v>
      </c>
      <c r="G3" s="7">
        <v>311034.75099999999</v>
      </c>
      <c r="H3" s="7">
        <v>283823.37099999998</v>
      </c>
      <c r="I3" s="7">
        <v>279677.12</v>
      </c>
      <c r="J3" s="7">
        <v>275292.14299999998</v>
      </c>
      <c r="K3" s="7">
        <v>236939.783</v>
      </c>
      <c r="L3" s="7">
        <v>350011.06800000003</v>
      </c>
      <c r="M3" s="7">
        <v>288423.68400000001</v>
      </c>
      <c r="N3" s="7">
        <v>335699.09299999999</v>
      </c>
      <c r="O3" s="7">
        <v>231299.40599999999</v>
      </c>
      <c r="P3" s="7">
        <v>229839.166</v>
      </c>
      <c r="Q3" s="7">
        <v>353812.34600000002</v>
      </c>
      <c r="R3" s="7">
        <v>268249.47200000001</v>
      </c>
      <c r="S3" s="7">
        <v>184888.375</v>
      </c>
      <c r="T3" s="7">
        <v>352068.05599999998</v>
      </c>
      <c r="U3" s="7">
        <v>304927.60888999997</v>
      </c>
      <c r="V3" s="7">
        <v>188320.50700000001</v>
      </c>
    </row>
    <row r="4" spans="1:22" x14ac:dyDescent="0.25">
      <c r="A4" s="2" t="s">
        <v>18</v>
      </c>
      <c r="B4" s="2">
        <v>0</v>
      </c>
      <c r="C4" s="5">
        <v>90175.733300000007</v>
      </c>
      <c r="D4" s="5">
        <v>90175.733300000007</v>
      </c>
      <c r="E4" s="5">
        <v>90175.733300000007</v>
      </c>
      <c r="F4" s="5">
        <v>90175.733300000007</v>
      </c>
      <c r="G4" s="5">
        <v>90175.733300000007</v>
      </c>
      <c r="H4" s="5">
        <v>90175.733300000007</v>
      </c>
      <c r="I4" s="5">
        <v>90175.733300000007</v>
      </c>
      <c r="J4" s="5">
        <v>90175.733300000007</v>
      </c>
      <c r="K4" s="5">
        <v>90175.733300000007</v>
      </c>
      <c r="L4" s="5">
        <v>90175.733300000007</v>
      </c>
      <c r="M4" s="5">
        <v>90175.733300000007</v>
      </c>
      <c r="N4" s="5">
        <v>90175.733300000007</v>
      </c>
      <c r="O4" s="5">
        <v>90175.733300000007</v>
      </c>
      <c r="P4" s="5">
        <v>90175.733300000007</v>
      </c>
      <c r="Q4" s="5">
        <v>90175.733300000007</v>
      </c>
      <c r="R4" s="5">
        <v>90175.733300000007</v>
      </c>
      <c r="S4" s="5">
        <v>90175.733300000007</v>
      </c>
      <c r="T4" s="5">
        <v>90175.733300000007</v>
      </c>
      <c r="U4" s="5">
        <v>90175.733300000007</v>
      </c>
      <c r="V4" s="5">
        <v>90175.733300000007</v>
      </c>
    </row>
    <row r="5" spans="1:22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</row>
    <row r="6" spans="1:22" x14ac:dyDescent="0.25">
      <c r="A6" s="2" t="s">
        <v>11</v>
      </c>
      <c r="B6" s="2">
        <v>0</v>
      </c>
      <c r="C6" s="2">
        <v>125000</v>
      </c>
      <c r="D6" s="2">
        <v>125000</v>
      </c>
      <c r="E6" s="2">
        <v>125000</v>
      </c>
      <c r="F6" s="2">
        <v>125000</v>
      </c>
      <c r="G6" s="2">
        <v>125000</v>
      </c>
      <c r="H6" s="2">
        <v>125000</v>
      </c>
      <c r="I6" s="2">
        <v>125000</v>
      </c>
      <c r="J6" s="2">
        <v>125000</v>
      </c>
      <c r="K6" s="2">
        <v>125000</v>
      </c>
      <c r="L6" s="2">
        <v>125000</v>
      </c>
      <c r="M6" s="2">
        <v>125000</v>
      </c>
      <c r="N6" s="2">
        <v>125000</v>
      </c>
      <c r="O6" s="2">
        <v>125000</v>
      </c>
      <c r="P6" s="2">
        <v>125000</v>
      </c>
      <c r="Q6" s="2">
        <v>125000</v>
      </c>
      <c r="R6" s="2">
        <v>125000</v>
      </c>
      <c r="S6" s="2">
        <v>125000</v>
      </c>
      <c r="T6" s="2">
        <v>125000</v>
      </c>
      <c r="U6" s="2">
        <v>125000</v>
      </c>
      <c r="V6" s="2">
        <v>125000</v>
      </c>
    </row>
    <row r="7" spans="1:22" x14ac:dyDescent="0.25">
      <c r="A7" s="2" t="s">
        <v>12</v>
      </c>
      <c r="B7" s="2">
        <v>0</v>
      </c>
      <c r="C7" s="2">
        <f>C3-C4-C5-C6</f>
        <v>96210.010699999984</v>
      </c>
      <c r="D7" s="7">
        <f t="shared" ref="D7:V7" si="0">D3-D4-D5-D6</f>
        <v>24982.358699999982</v>
      </c>
      <c r="E7" s="7">
        <f t="shared" si="0"/>
        <v>-33008.358300000007</v>
      </c>
      <c r="F7" s="7">
        <f t="shared" si="0"/>
        <v>15061.816699999967</v>
      </c>
      <c r="G7" s="7">
        <f t="shared" si="0"/>
        <v>95859.017699999968</v>
      </c>
      <c r="H7" s="7">
        <f t="shared" si="0"/>
        <v>68647.637699999963</v>
      </c>
      <c r="I7" s="7">
        <f t="shared" si="0"/>
        <v>64501.386699999974</v>
      </c>
      <c r="J7" s="7">
        <f t="shared" si="0"/>
        <v>60116.40969999996</v>
      </c>
      <c r="K7" s="7">
        <f t="shared" si="0"/>
        <v>21764.049699999974</v>
      </c>
      <c r="L7" s="7">
        <f t="shared" si="0"/>
        <v>134835.33470000001</v>
      </c>
      <c r="M7" s="7">
        <f t="shared" si="0"/>
        <v>73247.950699999987</v>
      </c>
      <c r="N7" s="7">
        <f t="shared" si="0"/>
        <v>120523.35969999997</v>
      </c>
      <c r="O7" s="7">
        <f t="shared" si="0"/>
        <v>16123.672699999996</v>
      </c>
      <c r="P7" s="7">
        <f t="shared" si="0"/>
        <v>14663.432700000005</v>
      </c>
      <c r="Q7" s="7">
        <f t="shared" si="0"/>
        <v>138636.6127</v>
      </c>
      <c r="R7" s="7">
        <f t="shared" si="0"/>
        <v>53073.738699999987</v>
      </c>
      <c r="S7" s="7">
        <f t="shared" si="0"/>
        <v>-30287.358300000007</v>
      </c>
      <c r="T7" s="7">
        <f t="shared" si="0"/>
        <v>136892.32269999996</v>
      </c>
      <c r="U7" s="7">
        <f t="shared" si="0"/>
        <v>89751.875589999952</v>
      </c>
      <c r="V7" s="7">
        <f t="shared" si="0"/>
        <v>-26855.226299999995</v>
      </c>
    </row>
    <row r="8" spans="1:22" x14ac:dyDescent="0.25">
      <c r="A8" s="2" t="s">
        <v>13</v>
      </c>
      <c r="B8" s="2">
        <v>0</v>
      </c>
      <c r="C8" s="2">
        <f>0.3*C7</f>
        <v>28863.003209999995</v>
      </c>
      <c r="D8" s="7">
        <f>0.3*D7</f>
        <v>7494.707609999994</v>
      </c>
      <c r="E8" s="2">
        <v>0</v>
      </c>
      <c r="F8" s="2">
        <v>0</v>
      </c>
      <c r="G8" s="2">
        <v>23373.7428</v>
      </c>
      <c r="H8" s="2">
        <f>0.3*H7</f>
        <v>20594.29130999999</v>
      </c>
      <c r="I8" s="7">
        <f t="shared" ref="I8:R8" si="1">0.3*I7</f>
        <v>19350.41600999999</v>
      </c>
      <c r="J8" s="7">
        <f t="shared" si="1"/>
        <v>18034.922909999987</v>
      </c>
      <c r="K8" s="7">
        <f t="shared" si="1"/>
        <v>6529.2149099999924</v>
      </c>
      <c r="L8" s="7">
        <f t="shared" si="1"/>
        <v>40450.600409999999</v>
      </c>
      <c r="M8" s="7">
        <f t="shared" si="1"/>
        <v>21974.385209999997</v>
      </c>
      <c r="N8" s="7">
        <f t="shared" si="1"/>
        <v>36157.007909999993</v>
      </c>
      <c r="O8" s="7">
        <f t="shared" si="1"/>
        <v>4837.1018099999983</v>
      </c>
      <c r="P8" s="7">
        <f t="shared" si="1"/>
        <v>4399.0298100000009</v>
      </c>
      <c r="Q8" s="7">
        <f t="shared" si="1"/>
        <v>41590.983809999998</v>
      </c>
      <c r="R8" s="7">
        <f t="shared" si="1"/>
        <v>15922.121609999995</v>
      </c>
      <c r="S8" s="2">
        <v>0</v>
      </c>
      <c r="T8" s="2">
        <v>31981.392500000002</v>
      </c>
      <c r="U8" s="2">
        <f>0.3*U7</f>
        <v>26925.562676999984</v>
      </c>
      <c r="V8" s="2">
        <v>0</v>
      </c>
    </row>
    <row r="9" spans="1:22" x14ac:dyDescent="0.25">
      <c r="A9" s="2" t="s">
        <v>14</v>
      </c>
      <c r="B9" s="2">
        <v>0</v>
      </c>
      <c r="C9" s="2">
        <f>C7-C8</f>
        <v>67347.007489999989</v>
      </c>
      <c r="D9" s="7">
        <f t="shared" ref="D9:V9" si="2">D7-D8</f>
        <v>17487.651089999988</v>
      </c>
      <c r="E9" s="7">
        <f t="shared" si="2"/>
        <v>-33008.358300000007</v>
      </c>
      <c r="F9" s="7">
        <f t="shared" si="2"/>
        <v>15061.816699999967</v>
      </c>
      <c r="G9" s="7">
        <f t="shared" si="2"/>
        <v>72485.27489999996</v>
      </c>
      <c r="H9" s="7">
        <f t="shared" si="2"/>
        <v>48053.346389999977</v>
      </c>
      <c r="I9" s="7">
        <f t="shared" si="2"/>
        <v>45150.970689999987</v>
      </c>
      <c r="J9" s="7">
        <f t="shared" si="2"/>
        <v>42081.486789999974</v>
      </c>
      <c r="K9" s="7">
        <f t="shared" si="2"/>
        <v>15234.834789999983</v>
      </c>
      <c r="L9" s="7">
        <f t="shared" si="2"/>
        <v>94384.734290000008</v>
      </c>
      <c r="M9" s="7">
        <f t="shared" si="2"/>
        <v>51273.565489999994</v>
      </c>
      <c r="N9" s="7">
        <f t="shared" si="2"/>
        <v>84366.351789999986</v>
      </c>
      <c r="O9" s="7">
        <f t="shared" si="2"/>
        <v>11286.570889999997</v>
      </c>
      <c r="P9" s="7">
        <f t="shared" si="2"/>
        <v>10264.402890000005</v>
      </c>
      <c r="Q9" s="7">
        <f t="shared" si="2"/>
        <v>97045.628889999993</v>
      </c>
      <c r="R9" s="7">
        <f t="shared" si="2"/>
        <v>37151.617089999992</v>
      </c>
      <c r="S9" s="7">
        <f t="shared" si="2"/>
        <v>-30287.358300000007</v>
      </c>
      <c r="T9" s="7">
        <f t="shared" si="2"/>
        <v>104910.93019999996</v>
      </c>
      <c r="U9" s="7">
        <f t="shared" si="2"/>
        <v>62826.312912999972</v>
      </c>
      <c r="V9" s="7">
        <f t="shared" si="2"/>
        <v>-26855.226299999995</v>
      </c>
    </row>
    <row r="10" spans="1:22" x14ac:dyDescent="0.25">
      <c r="A10" s="2" t="s">
        <v>11</v>
      </c>
      <c r="B10" s="2">
        <v>0</v>
      </c>
      <c r="C10" s="2">
        <v>125000</v>
      </c>
      <c r="D10" s="2">
        <v>125000</v>
      </c>
      <c r="E10" s="2">
        <v>125000</v>
      </c>
      <c r="F10" s="2">
        <v>125000</v>
      </c>
      <c r="G10" s="2">
        <v>125000</v>
      </c>
      <c r="H10" s="2">
        <v>125000</v>
      </c>
      <c r="I10" s="2">
        <v>125000</v>
      </c>
      <c r="J10" s="2">
        <v>125000</v>
      </c>
      <c r="K10" s="2">
        <v>125000</v>
      </c>
      <c r="L10" s="2">
        <v>125000</v>
      </c>
      <c r="M10" s="2">
        <v>125000</v>
      </c>
      <c r="N10" s="2">
        <v>125000</v>
      </c>
      <c r="O10" s="2">
        <v>125000</v>
      </c>
      <c r="P10" s="2">
        <v>125000</v>
      </c>
      <c r="Q10" s="2">
        <v>125000</v>
      </c>
      <c r="R10" s="2">
        <v>125000</v>
      </c>
      <c r="S10" s="2">
        <v>125000</v>
      </c>
      <c r="T10" s="2">
        <v>125000</v>
      </c>
      <c r="U10" s="2">
        <v>125000</v>
      </c>
      <c r="V10" s="2">
        <v>125000</v>
      </c>
    </row>
    <row r="11" spans="1:22" x14ac:dyDescent="0.25">
      <c r="A11" s="2" t="s">
        <v>15</v>
      </c>
      <c r="B11" s="2">
        <v>0</v>
      </c>
      <c r="C11" s="2">
        <f>C9+C10</f>
        <v>192347.00748999999</v>
      </c>
      <c r="D11" s="7">
        <f t="shared" ref="D11:V11" si="3">D9+D10</f>
        <v>142487.65109</v>
      </c>
      <c r="E11" s="7">
        <f t="shared" si="3"/>
        <v>91991.641699999993</v>
      </c>
      <c r="F11" s="7">
        <f t="shared" si="3"/>
        <v>140061.81669999997</v>
      </c>
      <c r="G11" s="7">
        <f t="shared" si="3"/>
        <v>197485.27489999996</v>
      </c>
      <c r="H11" s="7">
        <f t="shared" si="3"/>
        <v>173053.34638999996</v>
      </c>
      <c r="I11" s="7">
        <f t="shared" si="3"/>
        <v>170150.97068999999</v>
      </c>
      <c r="J11" s="7">
        <f t="shared" si="3"/>
        <v>167081.48678999997</v>
      </c>
      <c r="K11" s="7">
        <f t="shared" si="3"/>
        <v>140234.83478999999</v>
      </c>
      <c r="L11" s="7">
        <f t="shared" si="3"/>
        <v>219384.73428999999</v>
      </c>
      <c r="M11" s="7">
        <f t="shared" si="3"/>
        <v>176273.56549000001</v>
      </c>
      <c r="N11" s="7">
        <f t="shared" si="3"/>
        <v>209366.35178999999</v>
      </c>
      <c r="O11" s="7">
        <f t="shared" si="3"/>
        <v>136286.57089</v>
      </c>
      <c r="P11" s="7">
        <f t="shared" si="3"/>
        <v>135264.40289</v>
      </c>
      <c r="Q11" s="7">
        <f t="shared" si="3"/>
        <v>222045.62888999999</v>
      </c>
      <c r="R11" s="7">
        <f t="shared" si="3"/>
        <v>162151.61708999999</v>
      </c>
      <c r="S11" s="7">
        <f t="shared" si="3"/>
        <v>94712.641699999993</v>
      </c>
      <c r="T11" s="7">
        <f t="shared" si="3"/>
        <v>229910.93019999994</v>
      </c>
      <c r="U11" s="7">
        <f t="shared" si="3"/>
        <v>187826.31291299997</v>
      </c>
      <c r="V11" s="7">
        <f t="shared" si="3"/>
        <v>98144.773700000005</v>
      </c>
    </row>
    <row r="12" spans="1:22" x14ac:dyDescent="0.25">
      <c r="A12" s="2" t="s">
        <v>16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2" t="s">
        <v>17</v>
      </c>
      <c r="B13" s="2">
        <v>0</v>
      </c>
      <c r="C13" s="2">
        <f>C11+C12</f>
        <v>192347.00748999999</v>
      </c>
      <c r="D13" s="7">
        <f t="shared" ref="D13:V13" si="4">D11+D12</f>
        <v>142487.65109</v>
      </c>
      <c r="E13" s="7">
        <f t="shared" si="4"/>
        <v>91991.641699999993</v>
      </c>
      <c r="F13" s="7">
        <f t="shared" si="4"/>
        <v>140061.81669999997</v>
      </c>
      <c r="G13" s="7">
        <f t="shared" si="4"/>
        <v>197485.27489999996</v>
      </c>
      <c r="H13" s="7">
        <f t="shared" si="4"/>
        <v>173053.34638999996</v>
      </c>
      <c r="I13" s="7">
        <f t="shared" si="4"/>
        <v>170150.97068999999</v>
      </c>
      <c r="J13" s="7">
        <f t="shared" si="4"/>
        <v>167081.48678999997</v>
      </c>
      <c r="K13" s="7">
        <f t="shared" si="4"/>
        <v>140234.83478999999</v>
      </c>
      <c r="L13" s="7">
        <f t="shared" si="4"/>
        <v>219384.73428999999</v>
      </c>
      <c r="M13" s="7">
        <f t="shared" si="4"/>
        <v>176273.56549000001</v>
      </c>
      <c r="N13" s="7">
        <f t="shared" si="4"/>
        <v>209366.35178999999</v>
      </c>
      <c r="O13" s="7">
        <f t="shared" si="4"/>
        <v>136286.57089</v>
      </c>
      <c r="P13" s="7">
        <f t="shared" si="4"/>
        <v>135264.40289</v>
      </c>
      <c r="Q13" s="7">
        <f t="shared" si="4"/>
        <v>222045.62888999999</v>
      </c>
      <c r="R13" s="7">
        <f t="shared" si="4"/>
        <v>162151.61708999999</v>
      </c>
      <c r="S13" s="7">
        <f t="shared" si="4"/>
        <v>94712.641699999993</v>
      </c>
      <c r="T13" s="7">
        <f t="shared" si="4"/>
        <v>229910.93019999994</v>
      </c>
      <c r="U13" s="7">
        <f t="shared" si="4"/>
        <v>187826.31291299997</v>
      </c>
      <c r="V13" s="7">
        <f t="shared" si="4"/>
        <v>98144.773700000005</v>
      </c>
    </row>
    <row r="16" spans="1:22" x14ac:dyDescent="0.25">
      <c r="B16">
        <v>-2500000</v>
      </c>
      <c r="C16">
        <f>C13/(1.059^C1)</f>
        <v>181630.7908309726</v>
      </c>
      <c r="D16" s="7">
        <f t="shared" ref="D16:V16" si="5">D13/(1.059^D1)</f>
        <v>127053.11199208903</v>
      </c>
      <c r="E16" s="7">
        <f t="shared" si="5"/>
        <v>77456.96733696296</v>
      </c>
      <c r="F16" s="7">
        <f t="shared" si="5"/>
        <v>111361.71606521976</v>
      </c>
      <c r="G16" s="7">
        <f t="shared" si="5"/>
        <v>148270.5567500015</v>
      </c>
      <c r="H16" s="7">
        <f t="shared" si="5"/>
        <v>122688.60859060405</v>
      </c>
      <c r="I16" s="7">
        <f t="shared" si="5"/>
        <v>113910.22515374547</v>
      </c>
      <c r="J16" s="7">
        <f t="shared" si="5"/>
        <v>105623.52333365472</v>
      </c>
      <c r="K16" s="7">
        <f t="shared" si="5"/>
        <v>83712.87669932803</v>
      </c>
      <c r="L16" s="7">
        <f t="shared" si="5"/>
        <v>123665.00038525858</v>
      </c>
      <c r="M16" s="7">
        <f t="shared" si="5"/>
        <v>93827.820405886261</v>
      </c>
      <c r="N16" s="7">
        <f t="shared" si="5"/>
        <v>105233.8269330836</v>
      </c>
      <c r="O16" s="7">
        <f t="shared" si="5"/>
        <v>64685.297959799915</v>
      </c>
      <c r="P16" s="7">
        <f t="shared" si="5"/>
        <v>60623.370482414903</v>
      </c>
      <c r="Q16" s="7">
        <f t="shared" si="5"/>
        <v>93972.942679907326</v>
      </c>
      <c r="R16" s="7">
        <f t="shared" si="5"/>
        <v>64801.628848824774</v>
      </c>
      <c r="S16" s="7">
        <f t="shared" si="5"/>
        <v>35741.817107253788</v>
      </c>
      <c r="T16" s="7">
        <f t="shared" si="5"/>
        <v>81927.99688662884</v>
      </c>
      <c r="U16" s="7">
        <f t="shared" si="5"/>
        <v>63202.344851876012</v>
      </c>
      <c r="V16" s="7">
        <f t="shared" si="5"/>
        <v>31185.159943647563</v>
      </c>
    </row>
    <row r="20" spans="4:5" x14ac:dyDescent="0.25">
      <c r="D20" t="s">
        <v>21</v>
      </c>
      <c r="E20">
        <f>SUM(B16:V16)</f>
        <v>-609424.41676284024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2"/>
  <sheetViews>
    <sheetView workbookViewId="0">
      <selection activeCell="L11" sqref="L11"/>
    </sheetView>
  </sheetViews>
  <sheetFormatPr baseColWidth="10" defaultRowHeight="15" x14ac:dyDescent="0.25"/>
  <sheetData>
    <row r="2" spans="3:7" x14ac:dyDescent="0.25">
      <c r="C2" s="4" t="s">
        <v>3</v>
      </c>
      <c r="D2" s="16" t="s">
        <v>19</v>
      </c>
      <c r="E2" s="16"/>
      <c r="F2" s="16" t="s">
        <v>20</v>
      </c>
      <c r="G2" s="16"/>
    </row>
    <row r="3" spans="3:7" x14ac:dyDescent="0.25">
      <c r="C3" s="4">
        <v>1</v>
      </c>
      <c r="D3" s="16"/>
      <c r="E3" s="16"/>
      <c r="F3" s="16"/>
      <c r="G3" s="16"/>
    </row>
    <row r="4" spans="3:7" x14ac:dyDescent="0.25">
      <c r="C4" s="4">
        <v>2</v>
      </c>
      <c r="D4" s="16"/>
      <c r="E4" s="16"/>
      <c r="F4" s="16"/>
      <c r="G4" s="16"/>
    </row>
    <row r="5" spans="3:7" x14ac:dyDescent="0.25">
      <c r="C5" s="4">
        <v>3</v>
      </c>
      <c r="D5" s="16"/>
      <c r="E5" s="16"/>
      <c r="F5" s="16"/>
      <c r="G5" s="16"/>
    </row>
    <row r="6" spans="3:7" x14ac:dyDescent="0.25">
      <c r="C6" s="4">
        <v>4</v>
      </c>
      <c r="D6" s="16"/>
      <c r="E6" s="16"/>
      <c r="F6" s="16"/>
      <c r="G6" s="16"/>
    </row>
    <row r="7" spans="3:7" x14ac:dyDescent="0.25">
      <c r="C7" s="4">
        <v>5</v>
      </c>
      <c r="D7" s="16"/>
      <c r="E7" s="16"/>
      <c r="F7" s="16"/>
      <c r="G7" s="16"/>
    </row>
    <row r="8" spans="3:7" x14ac:dyDescent="0.25">
      <c r="C8" s="4">
        <v>6</v>
      </c>
      <c r="D8" s="16"/>
      <c r="E8" s="16"/>
      <c r="F8" s="16"/>
      <c r="G8" s="16"/>
    </row>
    <row r="9" spans="3:7" x14ac:dyDescent="0.25">
      <c r="C9" s="4">
        <v>7</v>
      </c>
      <c r="D9" s="16"/>
      <c r="E9" s="16"/>
      <c r="F9" s="16"/>
      <c r="G9" s="16"/>
    </row>
    <row r="10" spans="3:7" x14ac:dyDescent="0.25">
      <c r="C10" s="4">
        <v>8</v>
      </c>
      <c r="D10" s="16"/>
      <c r="E10" s="16"/>
      <c r="F10" s="16"/>
      <c r="G10" s="16"/>
    </row>
    <row r="11" spans="3:7" x14ac:dyDescent="0.25">
      <c r="C11" s="4">
        <v>9</v>
      </c>
      <c r="D11" s="16"/>
      <c r="E11" s="16"/>
      <c r="F11" s="16"/>
      <c r="G11" s="16"/>
    </row>
    <row r="12" spans="3:7" x14ac:dyDescent="0.25">
      <c r="C12" s="4">
        <v>10</v>
      </c>
      <c r="D12" s="16"/>
      <c r="E12" s="16"/>
      <c r="F12" s="16"/>
      <c r="G12" s="16"/>
    </row>
    <row r="13" spans="3:7" x14ac:dyDescent="0.25">
      <c r="C13" s="4">
        <v>11</v>
      </c>
      <c r="D13" s="16"/>
      <c r="E13" s="16"/>
      <c r="F13" s="16"/>
      <c r="G13" s="16"/>
    </row>
    <row r="14" spans="3:7" x14ac:dyDescent="0.25">
      <c r="C14" s="4">
        <v>12</v>
      </c>
      <c r="D14" s="16"/>
      <c r="E14" s="16"/>
      <c r="F14" s="16"/>
      <c r="G14" s="16"/>
    </row>
    <row r="15" spans="3:7" x14ac:dyDescent="0.25">
      <c r="C15" s="4">
        <v>13</v>
      </c>
      <c r="D15" s="16"/>
      <c r="E15" s="16"/>
      <c r="F15" s="16"/>
      <c r="G15" s="16"/>
    </row>
    <row r="16" spans="3:7" x14ac:dyDescent="0.25">
      <c r="C16" s="4">
        <v>14</v>
      </c>
      <c r="D16" s="16"/>
      <c r="E16" s="16"/>
      <c r="F16" s="16"/>
      <c r="G16" s="16"/>
    </row>
    <row r="17" spans="3:7" x14ac:dyDescent="0.25">
      <c r="C17" s="4">
        <v>15</v>
      </c>
      <c r="D17" s="16"/>
      <c r="E17" s="16"/>
      <c r="F17" s="16"/>
      <c r="G17" s="16"/>
    </row>
    <row r="18" spans="3:7" x14ac:dyDescent="0.25">
      <c r="C18" s="4">
        <v>16</v>
      </c>
      <c r="D18" s="16"/>
      <c r="E18" s="16"/>
      <c r="F18" s="16"/>
      <c r="G18" s="16"/>
    </row>
    <row r="19" spans="3:7" x14ac:dyDescent="0.25">
      <c r="C19" s="4">
        <v>17</v>
      </c>
      <c r="D19" s="16"/>
      <c r="E19" s="16"/>
      <c r="F19" s="16"/>
      <c r="G19" s="16"/>
    </row>
    <row r="20" spans="3:7" x14ac:dyDescent="0.25">
      <c r="C20" s="4">
        <v>18</v>
      </c>
      <c r="D20" s="16"/>
      <c r="E20" s="16"/>
      <c r="F20" s="16"/>
      <c r="G20" s="16"/>
    </row>
    <row r="21" spans="3:7" x14ac:dyDescent="0.25">
      <c r="C21" s="4">
        <v>19</v>
      </c>
      <c r="D21" s="16"/>
      <c r="E21" s="16"/>
      <c r="F21" s="16"/>
      <c r="G21" s="16"/>
    </row>
    <row r="22" spans="3:7" x14ac:dyDescent="0.25">
      <c r="C22" s="4">
        <v>20</v>
      </c>
      <c r="D22" s="16"/>
      <c r="E22" s="16"/>
      <c r="F22" s="16"/>
      <c r="G22" s="16"/>
    </row>
  </sheetData>
  <mergeCells count="42">
    <mergeCell ref="D5:E5"/>
    <mergeCell ref="F9:G9"/>
    <mergeCell ref="F10:G10"/>
    <mergeCell ref="F11:G11"/>
    <mergeCell ref="D2:E2"/>
    <mergeCell ref="F2:G2"/>
    <mergeCell ref="D3:E3"/>
    <mergeCell ref="F3:G3"/>
    <mergeCell ref="D4:E4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F4:G4"/>
    <mergeCell ref="F5:G5"/>
    <mergeCell ref="F6:G6"/>
    <mergeCell ref="F7:G7"/>
    <mergeCell ref="F8:G8"/>
    <mergeCell ref="D18:E18"/>
    <mergeCell ref="D19:E19"/>
    <mergeCell ref="D20:E20"/>
    <mergeCell ref="D21:E21"/>
    <mergeCell ref="D22:E22"/>
    <mergeCell ref="F12:G12"/>
    <mergeCell ref="F13:G13"/>
    <mergeCell ref="F21:G21"/>
    <mergeCell ref="F22:G22"/>
    <mergeCell ref="F15:G15"/>
    <mergeCell ref="F16:G16"/>
    <mergeCell ref="F17:G17"/>
    <mergeCell ref="F18:G18"/>
    <mergeCell ref="F19:G19"/>
    <mergeCell ref="F20:G20"/>
    <mergeCell ref="F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Hoja3</vt:lpstr>
      <vt:lpstr>Hoja2</vt:lpstr>
      <vt:lpstr>Hoja4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2014-04-08T16:35:13Z</dcterms:created>
  <dcterms:modified xsi:type="dcterms:W3CDTF">2014-05-11T20:17:53Z</dcterms:modified>
</cp:coreProperties>
</file>