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nzalo\Desktop\Proyecto\2- Pilares y Vigas\"/>
    </mc:Choice>
  </mc:AlternateContent>
  <bookViews>
    <workbookView xWindow="0" yWindow="0" windowWidth="21600" windowHeight="9735" firstSheet="1" activeTab="3"/>
  </bookViews>
  <sheets>
    <sheet name="Pilares" sheetId="1" r:id="rId1"/>
    <sheet name="Vigas Planta 1" sheetId="2" r:id="rId2"/>
    <sheet name="Vigas Planta 2" sheetId="3" r:id="rId3"/>
    <sheet name="Vigas Planta 3,4,5" sheetId="4" r:id="rId4"/>
    <sheet name="Vigas Planta 6,7" sheetId="5" r:id="rId5"/>
    <sheet name="Vigas Planta 8" sheetId="6" r:id="rId6"/>
    <sheet name="P y V tipos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7" l="1"/>
  <c r="B16" i="7"/>
  <c r="C14" i="7"/>
  <c r="B14" i="7"/>
  <c r="C12" i="7"/>
  <c r="B12" i="7"/>
  <c r="C10" i="7"/>
  <c r="B10" i="7"/>
  <c r="C18" i="7" l="1"/>
  <c r="B18" i="7"/>
  <c r="H4" i="7" l="1"/>
  <c r="H2" i="7"/>
  <c r="I22" i="1" l="1"/>
  <c r="G14" i="6" l="1"/>
  <c r="H14" i="6"/>
  <c r="G3" i="6"/>
  <c r="H3" i="6"/>
  <c r="J17" i="6"/>
  <c r="J6" i="6"/>
  <c r="J33" i="2"/>
  <c r="J6" i="2"/>
  <c r="J33" i="3"/>
  <c r="J6" i="3"/>
  <c r="J18" i="4"/>
  <c r="J6" i="4"/>
  <c r="J39" i="5"/>
  <c r="J28" i="5"/>
  <c r="J17" i="5"/>
  <c r="H36" i="5"/>
  <c r="G36" i="5"/>
  <c r="H25" i="5"/>
  <c r="G25" i="5"/>
  <c r="G14" i="5"/>
  <c r="H14" i="5"/>
  <c r="G3" i="5"/>
  <c r="H3" i="5"/>
  <c r="J6" i="5"/>
  <c r="G15" i="4"/>
  <c r="H15" i="4"/>
  <c r="G3" i="4"/>
  <c r="H3" i="4"/>
  <c r="H30" i="3" l="1"/>
  <c r="G30" i="3"/>
  <c r="H3" i="3"/>
  <c r="G3" i="3"/>
  <c r="G30" i="2"/>
  <c r="H30" i="2"/>
  <c r="H3" i="2"/>
  <c r="G3" i="2"/>
  <c r="I44" i="1" l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43" i="1"/>
  <c r="I38" i="1"/>
  <c r="I37" i="1"/>
  <c r="I36" i="1"/>
  <c r="I24" i="1"/>
  <c r="I25" i="1"/>
  <c r="I26" i="1"/>
  <c r="I27" i="1"/>
  <c r="I28" i="1"/>
  <c r="I29" i="1"/>
  <c r="I30" i="1"/>
  <c r="I31" i="1"/>
  <c r="I32" i="1"/>
  <c r="I33" i="1"/>
  <c r="I34" i="1"/>
  <c r="I35" i="1"/>
  <c r="I23" i="1"/>
  <c r="I19" i="1"/>
  <c r="I20" i="1"/>
  <c r="I21" i="1"/>
  <c r="I15" i="1"/>
  <c r="I16" i="1"/>
  <c r="I17" i="1"/>
  <c r="I18" i="1"/>
  <c r="I4" i="1"/>
  <c r="I5" i="1"/>
  <c r="I6" i="1"/>
  <c r="I7" i="1"/>
  <c r="I8" i="1"/>
  <c r="I9" i="1"/>
  <c r="I10" i="1"/>
  <c r="I11" i="1"/>
  <c r="I12" i="1"/>
  <c r="I13" i="1"/>
  <c r="I14" i="1"/>
  <c r="I3" i="1"/>
  <c r="J43" i="1" l="1"/>
  <c r="J3" i="1"/>
</calcChain>
</file>

<file path=xl/sharedStrings.xml><?xml version="1.0" encoding="utf-8"?>
<sst xmlns="http://schemas.openxmlformats.org/spreadsheetml/2006/main" count="504" uniqueCount="132">
  <si>
    <t>1-7</t>
  </si>
  <si>
    <t>2-6</t>
  </si>
  <si>
    <t>3-4-5</t>
  </si>
  <si>
    <t>8-14</t>
  </si>
  <si>
    <t>Esquinas</t>
  </si>
  <si>
    <t>cara X</t>
  </si>
  <si>
    <t>cara Y</t>
  </si>
  <si>
    <t>Planta</t>
  </si>
  <si>
    <t>N barras</t>
  </si>
  <si>
    <t>9-13</t>
  </si>
  <si>
    <t>10-12</t>
  </si>
  <si>
    <t>15-17-19-21-22-28-29-35-36-42</t>
  </si>
  <si>
    <t>16-20</t>
  </si>
  <si>
    <t>23-27</t>
  </si>
  <si>
    <t>30-34-37-41</t>
  </si>
  <si>
    <t>43-49</t>
  </si>
  <si>
    <t>44-48</t>
  </si>
  <si>
    <t>45-47</t>
  </si>
  <si>
    <t>50-56</t>
  </si>
  <si>
    <t>51-55</t>
  </si>
  <si>
    <t>52-53-54</t>
  </si>
  <si>
    <t>Armadura Total</t>
  </si>
  <si>
    <t>Diámetro</t>
  </si>
  <si>
    <t>Area</t>
  </si>
  <si>
    <t>24-26-38-40</t>
  </si>
  <si>
    <t>25-39</t>
  </si>
  <si>
    <t>Pilares tipo 1 [50x50]</t>
  </si>
  <si>
    <t>Neg. Esquina izq</t>
  </si>
  <si>
    <t>Neg. Esquina der</t>
  </si>
  <si>
    <t>Armadura</t>
  </si>
  <si>
    <t>Barra 12</t>
  </si>
  <si>
    <t>Barra 16</t>
  </si>
  <si>
    <t>Barra 20</t>
  </si>
  <si>
    <t>barra 25</t>
  </si>
  <si>
    <t>N Barras</t>
  </si>
  <si>
    <t>P1-Tramos 1</t>
  </si>
  <si>
    <t>P1-Tramos 2</t>
  </si>
  <si>
    <t>P1-Tramos 3</t>
  </si>
  <si>
    <t>Barra 10</t>
  </si>
  <si>
    <t>Pos. Esquina izq</t>
  </si>
  <si>
    <t>Pos. Esquina der</t>
  </si>
  <si>
    <t>P2-Tramos 1</t>
  </si>
  <si>
    <t>P2-Tramos 2</t>
  </si>
  <si>
    <t>P2-Tramos 3</t>
  </si>
  <si>
    <t>P3-Tramos 1</t>
  </si>
  <si>
    <t>P4-Tramos 2</t>
  </si>
  <si>
    <t>P3-Tramos 2</t>
  </si>
  <si>
    <t>P3-Tramos 3</t>
  </si>
  <si>
    <t>P4-Tramos 1</t>
  </si>
  <si>
    <t>P4-Tramos 3</t>
  </si>
  <si>
    <t>Vigas tipo 1 [40x50]</t>
  </si>
  <si>
    <t>P5-Tramos 1</t>
  </si>
  <si>
    <t>P5-Tramos 2</t>
  </si>
  <si>
    <t>P5-Tramos 3</t>
  </si>
  <si>
    <t>P6-Tramos 1</t>
  </si>
  <si>
    <t>P6-Tramos 2</t>
  </si>
  <si>
    <t>P6-Tramos 3</t>
  </si>
  <si>
    <t>P7-Tramos 1</t>
  </si>
  <si>
    <t>P8-Tramos 2</t>
  </si>
  <si>
    <t>P7-Tramos 3</t>
  </si>
  <si>
    <t>P7-Tramos 2</t>
  </si>
  <si>
    <t>P8-Tramos 1</t>
  </si>
  <si>
    <t>P8-Tramos 3</t>
  </si>
  <si>
    <t>P9-Tramos 1</t>
  </si>
  <si>
    <t>P9-Tramos 2</t>
  </si>
  <si>
    <t>P9-Tramos 3</t>
  </si>
  <si>
    <t>1-Dir X</t>
  </si>
  <si>
    <t>2-Dir X</t>
  </si>
  <si>
    <t>1-Dir Y</t>
  </si>
  <si>
    <t>P10-Tramos 1</t>
  </si>
  <si>
    <t>P10-Tramos 2</t>
  </si>
  <si>
    <t>P10-Tramos 3</t>
  </si>
  <si>
    <t>P11-Tramos 1</t>
  </si>
  <si>
    <t>P11-Tramos 2</t>
  </si>
  <si>
    <t>P11-Tramos 3</t>
  </si>
  <si>
    <t>P12-Tramos 1</t>
  </si>
  <si>
    <t>P12-Tramos 2</t>
  </si>
  <si>
    <t>P12-Tramos 3</t>
  </si>
  <si>
    <t>P9-Tramos 4</t>
  </si>
  <si>
    <t>P9-Tramos 5</t>
  </si>
  <si>
    <t>P9-Tramos 6</t>
  </si>
  <si>
    <t>P9-Tramos 7</t>
  </si>
  <si>
    <t>P10-Tramos 4</t>
  </si>
  <si>
    <t>P10-Tramos 5</t>
  </si>
  <si>
    <t>P10-Tramos 6</t>
  </si>
  <si>
    <t>P10-Tramos 7</t>
  </si>
  <si>
    <t>P11-Tramos 4</t>
  </si>
  <si>
    <t>P11-Tramos 5</t>
  </si>
  <si>
    <t>P11-Tramos 6</t>
  </si>
  <si>
    <t>P11-Tramos 7</t>
  </si>
  <si>
    <t>P12-Tramos 4</t>
  </si>
  <si>
    <t>P12-Tramos 5</t>
  </si>
  <si>
    <t>P12-Tramos 6</t>
  </si>
  <si>
    <t>P12-Tramos 7</t>
  </si>
  <si>
    <t>2-Dir Y</t>
  </si>
  <si>
    <t>3-Dir X</t>
  </si>
  <si>
    <t>4-Dir X</t>
  </si>
  <si>
    <t>5-Dir X</t>
  </si>
  <si>
    <t>6-Dir X</t>
  </si>
  <si>
    <t>3-Dir Y</t>
  </si>
  <si>
    <t>4-Dir Y</t>
  </si>
  <si>
    <t>5-Dir Y</t>
  </si>
  <si>
    <t>6-Dir Y</t>
  </si>
  <si>
    <t>P1'-Tramos 1</t>
  </si>
  <si>
    <t>P1'-Tramos 2</t>
  </si>
  <si>
    <t>7-Dir X</t>
  </si>
  <si>
    <t>7-Dir Y</t>
  </si>
  <si>
    <t>P3'-Tramos 1</t>
  </si>
  <si>
    <t>P3'-Tramos 2</t>
  </si>
  <si>
    <t>Vigas tipo 2 [50x70]</t>
  </si>
  <si>
    <t>Vigas tipo 3 [50x120]</t>
  </si>
  <si>
    <t>Área</t>
  </si>
  <si>
    <t>8-Dir X</t>
  </si>
  <si>
    <t>8-Dir Y</t>
  </si>
  <si>
    <t>P13-Tramos 1</t>
  </si>
  <si>
    <t xml:space="preserve">Max </t>
  </si>
  <si>
    <t>Pilares tipo 2 [80x80]</t>
  </si>
  <si>
    <t>Pilar tipo I [50x50]</t>
  </si>
  <si>
    <t>Viga tipo I [40x50]</t>
  </si>
  <si>
    <t>Max.Neg.</t>
  </si>
  <si>
    <t>Max.Pos.</t>
  </si>
  <si>
    <t xml:space="preserve">Max.Pos. </t>
  </si>
  <si>
    <t xml:space="preserve">Max.Neg. </t>
  </si>
  <si>
    <t>Pilar tipo II [80x80]</t>
  </si>
  <si>
    <t>Viga tipo II [40x50]</t>
  </si>
  <si>
    <t>Viga tipo [50x70]</t>
  </si>
  <si>
    <t>Viga tipo [50x120]</t>
  </si>
  <si>
    <t>Viga tipo III [40x50]</t>
  </si>
  <si>
    <t>(Plantas 1 y 2)</t>
  </si>
  <si>
    <t>(Plantas 6 y 7)</t>
  </si>
  <si>
    <t>(Plantas 3,4 y 5)</t>
  </si>
  <si>
    <t>(Plantas 6,7 y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</si>
</sst>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1" fillId="9" borderId="0" applyNumberFormat="0" applyBorder="0" applyAlignment="0" applyProtection="0"/>
    <xf numFmtId="0" fontId="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" fillId="13" borderId="0" applyNumberFormat="0" applyBorder="0" applyAlignment="0" applyProtection="0"/>
    <xf numFmtId="0" fontId="1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2" fillId="4" borderId="1" xfId="3" applyBorder="1"/>
    <xf numFmtId="0" fontId="1" fillId="3" borderId="1" xfId="2" applyBorder="1"/>
    <xf numFmtId="49" fontId="1" fillId="2" borderId="1" xfId="1" applyNumberFormat="1" applyBorder="1"/>
    <xf numFmtId="0" fontId="1" fillId="2" borderId="1" xfId="1" applyBorder="1"/>
    <xf numFmtId="49" fontId="1" fillId="2" borderId="1" xfId="1" applyNumberFormat="1" applyBorder="1" applyAlignment="1"/>
    <xf numFmtId="0" fontId="1" fillId="6" borderId="1" xfId="5" applyBorder="1"/>
    <xf numFmtId="0" fontId="1" fillId="14" borderId="1" xfId="13" applyBorder="1"/>
    <xf numFmtId="0" fontId="2" fillId="15" borderId="1" xfId="14" applyBorder="1"/>
    <xf numFmtId="0" fontId="2" fillId="4" borderId="2" xfId="3" applyBorder="1"/>
    <xf numFmtId="0" fontId="1" fillId="2" borderId="2" xfId="1" applyBorder="1"/>
    <xf numFmtId="0" fontId="2" fillId="7" borderId="1" xfId="6" applyBorder="1"/>
    <xf numFmtId="0" fontId="1" fillId="3" borderId="3" xfId="2" applyBorder="1"/>
    <xf numFmtId="0" fontId="1" fillId="9" borderId="1" xfId="8" applyBorder="1"/>
    <xf numFmtId="0" fontId="2" fillId="5" borderId="1" xfId="4" applyBorder="1"/>
    <xf numFmtId="0" fontId="2" fillId="10" borderId="1" xfId="9" applyBorder="1"/>
    <xf numFmtId="0" fontId="2" fillId="13" borderId="1" xfId="12" applyBorder="1"/>
    <xf numFmtId="0" fontId="0" fillId="3" borderId="1" xfId="2" applyFont="1" applyBorder="1"/>
    <xf numFmtId="0" fontId="0" fillId="0" borderId="2" xfId="0" applyBorder="1"/>
    <xf numFmtId="0" fontId="2" fillId="16" borderId="1" xfId="15" applyBorder="1"/>
    <xf numFmtId="0" fontId="2" fillId="8" borderId="1" xfId="7" applyBorder="1"/>
    <xf numFmtId="0" fontId="1" fillId="17" borderId="1" xfId="1" applyFill="1" applyBorder="1"/>
    <xf numFmtId="0" fontId="1" fillId="18" borderId="1" xfId="1" applyFill="1" applyBorder="1"/>
    <xf numFmtId="0" fontId="1" fillId="18" borderId="1" xfId="10" applyFill="1" applyBorder="1"/>
    <xf numFmtId="0" fontId="1" fillId="18" borderId="1" xfId="11" applyFill="1" applyBorder="1"/>
    <xf numFmtId="0" fontId="1" fillId="18" borderId="1" xfId="13" applyFill="1" applyBorder="1"/>
    <xf numFmtId="0" fontId="1" fillId="17" borderId="1" xfId="5" applyFill="1" applyBorder="1"/>
    <xf numFmtId="0" fontId="1" fillId="17" borderId="1" xfId="10" applyFill="1" applyBorder="1"/>
    <xf numFmtId="0" fontId="1" fillId="17" borderId="1" xfId="8" applyFill="1" applyBorder="1"/>
    <xf numFmtId="0" fontId="1" fillId="19" borderId="1" xfId="2" applyFill="1" applyBorder="1"/>
    <xf numFmtId="0" fontId="1" fillId="19" borderId="1" xfId="13" applyFill="1" applyBorder="1"/>
    <xf numFmtId="0" fontId="1" fillId="20" borderId="1" xfId="2" applyFill="1" applyBorder="1"/>
    <xf numFmtId="0" fontId="1" fillId="20" borderId="1" xfId="13" applyFill="1" applyBorder="1"/>
    <xf numFmtId="0" fontId="1" fillId="17" borderId="1" xfId="2" applyFill="1" applyBorder="1"/>
    <xf numFmtId="0" fontId="1" fillId="19" borderId="1" xfId="5" applyFill="1" applyBorder="1"/>
    <xf numFmtId="0" fontId="0" fillId="17" borderId="1" xfId="0" quotePrefix="1" applyFill="1" applyBorder="1"/>
    <xf numFmtId="0" fontId="0" fillId="17" borderId="1" xfId="0" applyFill="1" applyBorder="1"/>
    <xf numFmtId="0" fontId="0" fillId="21" borderId="1" xfId="0" applyFill="1" applyBorder="1"/>
    <xf numFmtId="0" fontId="0" fillId="22" borderId="1" xfId="0" applyFill="1" applyBorder="1"/>
    <xf numFmtId="0" fontId="1" fillId="23" borderId="1" xfId="1" applyFill="1" applyBorder="1"/>
    <xf numFmtId="0" fontId="1" fillId="23" borderId="1" xfId="10" applyFill="1" applyBorder="1"/>
  </cellXfs>
  <cellStyles count="16">
    <cellStyle name="20% - Énfasis1" xfId="1" builtinId="30"/>
    <cellStyle name="40% - Énfasis1" xfId="2" builtinId="31"/>
    <cellStyle name="40% - Énfasis2" xfId="5" builtinId="35"/>
    <cellStyle name="40% - Énfasis3" xfId="8" builtinId="39"/>
    <cellStyle name="40% - Énfasis4" xfId="10" builtinId="43"/>
    <cellStyle name="40% - Énfasis5" xfId="11" builtinId="47"/>
    <cellStyle name="40% - Énfasis6" xfId="13" builtinId="51"/>
    <cellStyle name="60% - Énfasis1" xfId="3" builtinId="32"/>
    <cellStyle name="60% - Énfasis2" xfId="6" builtinId="36"/>
    <cellStyle name="60% - Énfasis3" xfId="9" builtinId="40"/>
    <cellStyle name="60% - Énfasis6" xfId="14" builtinId="52"/>
    <cellStyle name="Énfasis1" xfId="15" builtinId="29"/>
    <cellStyle name="Énfasis2" xfId="4" builtinId="33"/>
    <cellStyle name="Énfasis3" xfId="7" builtinId="37"/>
    <cellStyle name="Énfasis6" xfId="12" builtinId="4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topLeftCell="A37" zoomScaleNormal="100" workbookViewId="0">
      <selection activeCell="I51" sqref="I51"/>
    </sheetView>
  </sheetViews>
  <sheetFormatPr baseColWidth="10" defaultRowHeight="15" x14ac:dyDescent="0.25"/>
  <cols>
    <col min="1" max="1" width="27.85546875" customWidth="1"/>
    <col min="9" max="9" width="19.28515625" customWidth="1"/>
    <col min="10" max="10" width="15.140625" customWidth="1"/>
    <col min="11" max="11" width="14.28515625" customWidth="1"/>
    <col min="12" max="12" width="19.7109375" customWidth="1"/>
    <col min="13" max="14" width="14.85546875" customWidth="1"/>
  </cols>
  <sheetData>
    <row r="1" spans="1:10" x14ac:dyDescent="0.25">
      <c r="A1" s="1"/>
      <c r="B1" s="1"/>
      <c r="C1" s="2" t="s">
        <v>4</v>
      </c>
      <c r="D1" s="2" t="s">
        <v>4</v>
      </c>
      <c r="E1" s="2" t="s">
        <v>5</v>
      </c>
      <c r="F1" s="2" t="s">
        <v>5</v>
      </c>
      <c r="G1" s="2" t="s">
        <v>6</v>
      </c>
      <c r="H1" s="2" t="s">
        <v>6</v>
      </c>
      <c r="I1" s="10" t="s">
        <v>21</v>
      </c>
      <c r="J1" s="15" t="s">
        <v>115</v>
      </c>
    </row>
    <row r="2" spans="1:10" x14ac:dyDescent="0.25">
      <c r="A2" s="18" t="s">
        <v>26</v>
      </c>
      <c r="B2" s="3" t="s">
        <v>7</v>
      </c>
      <c r="C2" s="3" t="s">
        <v>8</v>
      </c>
      <c r="D2" s="3" t="s">
        <v>22</v>
      </c>
      <c r="E2" s="3" t="s">
        <v>8</v>
      </c>
      <c r="F2" s="3" t="s">
        <v>22</v>
      </c>
      <c r="G2" s="3" t="s">
        <v>8</v>
      </c>
      <c r="H2" s="3" t="s">
        <v>22</v>
      </c>
      <c r="I2" s="13" t="s">
        <v>23</v>
      </c>
      <c r="J2" s="12" t="s">
        <v>23</v>
      </c>
    </row>
    <row r="3" spans="1:10" x14ac:dyDescent="0.25">
      <c r="A3" s="4" t="s">
        <v>0</v>
      </c>
      <c r="B3" s="5">
        <v>1</v>
      </c>
      <c r="C3" s="5">
        <v>4</v>
      </c>
      <c r="D3" s="5">
        <v>16</v>
      </c>
      <c r="E3" s="5">
        <v>10</v>
      </c>
      <c r="F3" s="5">
        <v>16</v>
      </c>
      <c r="G3" s="5">
        <v>4</v>
      </c>
      <c r="H3" s="5">
        <v>12</v>
      </c>
      <c r="I3" s="11">
        <f>(PI()/4)*(C3*(D3/1000)^2+E3*(F3/1000)^2+G3*(H3/1000)^2)</f>
        <v>3.2672563597333846E-3</v>
      </c>
      <c r="J3" s="7">
        <f>MAX(I3:I38)</f>
        <v>4.8317695012211025E-3</v>
      </c>
    </row>
    <row r="4" spans="1:10" x14ac:dyDescent="0.25">
      <c r="A4" s="4"/>
      <c r="B4" s="5">
        <v>2</v>
      </c>
      <c r="C4" s="5">
        <v>4</v>
      </c>
      <c r="D4" s="5">
        <v>16</v>
      </c>
      <c r="E4" s="5">
        <v>6</v>
      </c>
      <c r="F4" s="5">
        <v>12</v>
      </c>
      <c r="G4" s="5">
        <v>6</v>
      </c>
      <c r="H4" s="5">
        <v>16</v>
      </c>
      <c r="I4" s="5">
        <f t="shared" ref="I4:I38" si="0">(PI()/4)*(C4*(D4/1000)^2+E4*(F4/1000)^2+G4*(H4/1000)^2)</f>
        <v>2.6892033114728629E-3</v>
      </c>
    </row>
    <row r="5" spans="1:10" x14ac:dyDescent="0.25">
      <c r="A5" s="6" t="s">
        <v>1</v>
      </c>
      <c r="B5" s="5">
        <v>1</v>
      </c>
      <c r="C5" s="5">
        <v>4</v>
      </c>
      <c r="D5" s="5">
        <v>20</v>
      </c>
      <c r="E5" s="5">
        <v>4</v>
      </c>
      <c r="F5" s="5">
        <v>20</v>
      </c>
      <c r="G5" s="5">
        <v>6</v>
      </c>
      <c r="H5" s="5">
        <v>12</v>
      </c>
      <c r="I5" s="5">
        <f t="shared" si="0"/>
        <v>3.1918581360472296E-3</v>
      </c>
    </row>
    <row r="6" spans="1:10" x14ac:dyDescent="0.25">
      <c r="A6" s="6"/>
      <c r="B6" s="5">
        <v>2</v>
      </c>
      <c r="C6" s="5">
        <v>4</v>
      </c>
      <c r="D6" s="5">
        <v>20</v>
      </c>
      <c r="E6" s="5">
        <v>4</v>
      </c>
      <c r="F6" s="5">
        <v>20</v>
      </c>
      <c r="G6" s="5">
        <v>6</v>
      </c>
      <c r="H6" s="5">
        <v>12</v>
      </c>
      <c r="I6" s="5">
        <f t="shared" si="0"/>
        <v>3.1918581360472296E-3</v>
      </c>
    </row>
    <row r="7" spans="1:10" x14ac:dyDescent="0.25">
      <c r="A7" s="6" t="s">
        <v>2</v>
      </c>
      <c r="B7" s="5">
        <v>1</v>
      </c>
      <c r="C7" s="5">
        <v>4</v>
      </c>
      <c r="D7" s="5">
        <v>20</v>
      </c>
      <c r="E7" s="5">
        <v>4</v>
      </c>
      <c r="F7" s="5">
        <v>12</v>
      </c>
      <c r="G7" s="5">
        <v>4</v>
      </c>
      <c r="H7" s="5">
        <v>20</v>
      </c>
      <c r="I7" s="5">
        <f t="shared" si="0"/>
        <v>2.9656634649887644E-3</v>
      </c>
    </row>
    <row r="8" spans="1:10" x14ac:dyDescent="0.25">
      <c r="A8" s="6"/>
      <c r="B8" s="5">
        <v>2</v>
      </c>
      <c r="C8" s="5">
        <v>4</v>
      </c>
      <c r="D8" s="5">
        <v>20</v>
      </c>
      <c r="E8" s="5">
        <v>4</v>
      </c>
      <c r="F8" s="5">
        <v>12</v>
      </c>
      <c r="G8" s="5">
        <v>4</v>
      </c>
      <c r="H8" s="5">
        <v>20</v>
      </c>
      <c r="I8" s="5">
        <f t="shared" si="0"/>
        <v>2.9656634649887644E-3</v>
      </c>
    </row>
    <row r="9" spans="1:10" x14ac:dyDescent="0.25">
      <c r="A9" s="6" t="s">
        <v>3</v>
      </c>
      <c r="B9" s="5">
        <v>1</v>
      </c>
      <c r="C9" s="5">
        <v>4</v>
      </c>
      <c r="D9" s="5">
        <v>20</v>
      </c>
      <c r="E9" s="5">
        <v>6</v>
      </c>
      <c r="F9" s="5">
        <v>20</v>
      </c>
      <c r="G9" s="5">
        <v>6</v>
      </c>
      <c r="H9" s="5">
        <v>12</v>
      </c>
      <c r="I9" s="5">
        <f t="shared" si="0"/>
        <v>3.8201766667651888E-3</v>
      </c>
    </row>
    <row r="10" spans="1:10" x14ac:dyDescent="0.25">
      <c r="A10" s="6"/>
      <c r="B10" s="5">
        <v>2</v>
      </c>
      <c r="C10" s="5">
        <v>4</v>
      </c>
      <c r="D10" s="5">
        <v>20</v>
      </c>
      <c r="E10" s="5">
        <v>6</v>
      </c>
      <c r="F10" s="5">
        <v>20</v>
      </c>
      <c r="G10" s="5">
        <v>6</v>
      </c>
      <c r="H10" s="5">
        <v>12</v>
      </c>
      <c r="I10" s="5">
        <f t="shared" si="0"/>
        <v>3.8201766667651888E-3</v>
      </c>
    </row>
    <row r="11" spans="1:10" x14ac:dyDescent="0.25">
      <c r="A11" s="6" t="s">
        <v>9</v>
      </c>
      <c r="B11" s="5">
        <v>1</v>
      </c>
      <c r="C11" s="5">
        <v>4</v>
      </c>
      <c r="D11" s="5">
        <v>20</v>
      </c>
      <c r="E11" s="5">
        <v>4</v>
      </c>
      <c r="F11" s="5">
        <v>20</v>
      </c>
      <c r="G11" s="5">
        <v>4</v>
      </c>
      <c r="H11" s="5">
        <v>20</v>
      </c>
      <c r="I11" s="5">
        <f t="shared" si="0"/>
        <v>3.7699111843077521E-3</v>
      </c>
    </row>
    <row r="12" spans="1:10" x14ac:dyDescent="0.25">
      <c r="A12" s="6"/>
      <c r="B12" s="5">
        <v>2</v>
      </c>
      <c r="C12" s="5">
        <v>4</v>
      </c>
      <c r="D12" s="5">
        <v>20</v>
      </c>
      <c r="E12" s="5">
        <v>4</v>
      </c>
      <c r="F12" s="5">
        <v>16</v>
      </c>
      <c r="G12" s="5">
        <v>4</v>
      </c>
      <c r="H12" s="5">
        <v>20</v>
      </c>
      <c r="I12" s="5">
        <f t="shared" si="0"/>
        <v>3.3175218421908218E-3</v>
      </c>
    </row>
    <row r="13" spans="1:10" x14ac:dyDescent="0.25">
      <c r="A13" s="6" t="s">
        <v>10</v>
      </c>
      <c r="B13" s="5">
        <v>1</v>
      </c>
      <c r="C13" s="5">
        <v>4</v>
      </c>
      <c r="D13" s="5">
        <v>20</v>
      </c>
      <c r="E13" s="5">
        <v>4</v>
      </c>
      <c r="F13" s="5">
        <v>20</v>
      </c>
      <c r="G13" s="5">
        <v>6</v>
      </c>
      <c r="H13" s="5">
        <v>12</v>
      </c>
      <c r="I13" s="5">
        <f t="shared" si="0"/>
        <v>3.1918581360472296E-3</v>
      </c>
    </row>
    <row r="14" spans="1:10" x14ac:dyDescent="0.25">
      <c r="A14" s="6"/>
      <c r="B14" s="5">
        <v>2</v>
      </c>
      <c r="C14" s="5">
        <v>4</v>
      </c>
      <c r="D14" s="5">
        <v>20</v>
      </c>
      <c r="E14" s="5">
        <v>4</v>
      </c>
      <c r="F14" s="5">
        <v>20</v>
      </c>
      <c r="G14" s="5">
        <v>6</v>
      </c>
      <c r="H14" s="5">
        <v>12</v>
      </c>
      <c r="I14" s="5">
        <f t="shared" si="0"/>
        <v>3.1918581360472296E-3</v>
      </c>
    </row>
    <row r="15" spans="1:10" x14ac:dyDescent="0.25">
      <c r="A15" s="5">
        <v>11</v>
      </c>
      <c r="B15" s="5">
        <v>1</v>
      </c>
      <c r="C15" s="5">
        <v>4</v>
      </c>
      <c r="D15" s="5">
        <v>20</v>
      </c>
      <c r="E15" s="5">
        <v>4</v>
      </c>
      <c r="F15" s="5">
        <v>20</v>
      </c>
      <c r="G15" s="5">
        <v>6</v>
      </c>
      <c r="H15" s="5">
        <v>12</v>
      </c>
      <c r="I15" s="5">
        <f t="shared" si="0"/>
        <v>3.1918581360472296E-3</v>
      </c>
    </row>
    <row r="16" spans="1:10" x14ac:dyDescent="0.25">
      <c r="A16" s="6"/>
      <c r="B16" s="5">
        <v>2</v>
      </c>
      <c r="C16" s="5">
        <v>4</v>
      </c>
      <c r="D16" s="5">
        <v>20</v>
      </c>
      <c r="E16" s="5">
        <v>4</v>
      </c>
      <c r="F16" s="5">
        <v>20</v>
      </c>
      <c r="G16" s="5">
        <v>6</v>
      </c>
      <c r="H16" s="5">
        <v>12</v>
      </c>
      <c r="I16" s="5">
        <f t="shared" si="0"/>
        <v>3.1918581360472296E-3</v>
      </c>
    </row>
    <row r="17" spans="1:9" x14ac:dyDescent="0.25">
      <c r="A17" s="6" t="s">
        <v>11</v>
      </c>
      <c r="B17" s="5">
        <v>1</v>
      </c>
      <c r="C17" s="5">
        <v>4</v>
      </c>
      <c r="D17" s="5">
        <v>25</v>
      </c>
      <c r="E17" s="5">
        <v>4</v>
      </c>
      <c r="F17" s="5">
        <v>16</v>
      </c>
      <c r="G17" s="5">
        <v>4</v>
      </c>
      <c r="H17" s="5">
        <v>16</v>
      </c>
      <c r="I17" s="5">
        <f t="shared" si="0"/>
        <v>3.5719908471315946E-3</v>
      </c>
    </row>
    <row r="18" spans="1:9" x14ac:dyDescent="0.25">
      <c r="A18" s="6"/>
      <c r="B18" s="5">
        <v>2</v>
      </c>
      <c r="C18" s="5">
        <v>4</v>
      </c>
      <c r="D18" s="5">
        <v>25</v>
      </c>
      <c r="E18" s="5">
        <v>4</v>
      </c>
      <c r="F18" s="5">
        <v>16</v>
      </c>
      <c r="G18" s="5">
        <v>4</v>
      </c>
      <c r="H18" s="5">
        <v>16</v>
      </c>
      <c r="I18" s="5">
        <f t="shared" si="0"/>
        <v>3.5719908471315946E-3</v>
      </c>
    </row>
    <row r="19" spans="1:9" x14ac:dyDescent="0.25">
      <c r="A19" s="6" t="s">
        <v>12</v>
      </c>
      <c r="B19" s="5">
        <v>1</v>
      </c>
      <c r="C19" s="5">
        <v>4</v>
      </c>
      <c r="D19" s="5">
        <v>20</v>
      </c>
      <c r="E19" s="5">
        <v>8</v>
      </c>
      <c r="F19" s="5">
        <v>12</v>
      </c>
      <c r="G19" s="5">
        <v>4</v>
      </c>
      <c r="H19" s="5">
        <v>20</v>
      </c>
      <c r="I19" s="5">
        <f t="shared" si="0"/>
        <v>3.4180528071056948E-3</v>
      </c>
    </row>
    <row r="20" spans="1:9" x14ac:dyDescent="0.25">
      <c r="A20" s="6"/>
      <c r="B20" s="5">
        <v>2</v>
      </c>
      <c r="C20" s="5">
        <v>4</v>
      </c>
      <c r="D20" s="5">
        <v>20</v>
      </c>
      <c r="E20" s="5">
        <v>8</v>
      </c>
      <c r="F20" s="5">
        <v>12</v>
      </c>
      <c r="G20" s="5">
        <v>4</v>
      </c>
      <c r="H20" s="5">
        <v>20</v>
      </c>
      <c r="I20" s="5">
        <f t="shared" si="0"/>
        <v>3.4180528071056948E-3</v>
      </c>
    </row>
    <row r="21" spans="1:9" x14ac:dyDescent="0.25">
      <c r="A21" s="6" t="s">
        <v>13</v>
      </c>
      <c r="B21" s="5">
        <v>1</v>
      </c>
      <c r="C21" s="5">
        <v>4</v>
      </c>
      <c r="D21" s="5">
        <v>20</v>
      </c>
      <c r="E21" s="5">
        <v>4</v>
      </c>
      <c r="F21" s="5">
        <v>20</v>
      </c>
      <c r="G21" s="5">
        <v>8</v>
      </c>
      <c r="H21" s="5">
        <v>16</v>
      </c>
      <c r="I21" s="5">
        <f t="shared" si="0"/>
        <v>4.1217695615098082E-3</v>
      </c>
    </row>
    <row r="22" spans="1:9" x14ac:dyDescent="0.25">
      <c r="A22" s="6"/>
      <c r="B22" s="5">
        <v>2</v>
      </c>
      <c r="C22" s="5">
        <v>4</v>
      </c>
      <c r="D22" s="5">
        <v>20</v>
      </c>
      <c r="E22" s="5">
        <v>4</v>
      </c>
      <c r="F22" s="5">
        <v>20</v>
      </c>
      <c r="G22" s="5">
        <v>8</v>
      </c>
      <c r="H22" s="5">
        <v>16</v>
      </c>
      <c r="I22" s="5">
        <f>(PI()/4)*(C22*(D22/1000)^2+E22*(F22/1000)^2+G22*(H22/1000)^2)</f>
        <v>4.1217695615098082E-3</v>
      </c>
    </row>
    <row r="23" spans="1:9" x14ac:dyDescent="0.25">
      <c r="A23" s="6" t="s">
        <v>14</v>
      </c>
      <c r="B23" s="5">
        <v>1</v>
      </c>
      <c r="C23" s="5">
        <v>4</v>
      </c>
      <c r="D23" s="5">
        <v>20</v>
      </c>
      <c r="E23" s="5">
        <v>4</v>
      </c>
      <c r="F23" s="5">
        <v>12</v>
      </c>
      <c r="G23" s="5">
        <v>8</v>
      </c>
      <c r="H23" s="5">
        <v>20</v>
      </c>
      <c r="I23" s="5">
        <f t="shared" si="0"/>
        <v>4.2223005264246825E-3</v>
      </c>
    </row>
    <row r="24" spans="1:9" x14ac:dyDescent="0.25">
      <c r="A24" s="6"/>
      <c r="B24" s="5">
        <v>2</v>
      </c>
      <c r="C24" s="5">
        <v>4</v>
      </c>
      <c r="D24" s="5">
        <v>20</v>
      </c>
      <c r="E24" s="5">
        <v>4</v>
      </c>
      <c r="F24" s="5">
        <v>12</v>
      </c>
      <c r="G24" s="5">
        <v>8</v>
      </c>
      <c r="H24" s="5">
        <v>20</v>
      </c>
      <c r="I24" s="5">
        <f t="shared" si="0"/>
        <v>4.2223005264246825E-3</v>
      </c>
    </row>
    <row r="25" spans="1:9" x14ac:dyDescent="0.25">
      <c r="A25" s="6" t="s">
        <v>15</v>
      </c>
      <c r="B25" s="5">
        <v>1</v>
      </c>
      <c r="C25" s="5">
        <v>4</v>
      </c>
      <c r="D25" s="5">
        <v>20</v>
      </c>
      <c r="E25" s="5">
        <v>4</v>
      </c>
      <c r="F25" s="5">
        <v>20</v>
      </c>
      <c r="G25" s="5">
        <v>8</v>
      </c>
      <c r="H25" s="5">
        <v>16</v>
      </c>
      <c r="I25" s="5">
        <f t="shared" si="0"/>
        <v>4.1217695615098082E-3</v>
      </c>
    </row>
    <row r="26" spans="1:9" x14ac:dyDescent="0.25">
      <c r="A26" s="6"/>
      <c r="B26" s="5">
        <v>2</v>
      </c>
      <c r="C26" s="5">
        <v>4</v>
      </c>
      <c r="D26" s="5">
        <v>20</v>
      </c>
      <c r="E26" s="5">
        <v>4</v>
      </c>
      <c r="F26" s="5">
        <v>20</v>
      </c>
      <c r="G26" s="5">
        <v>8</v>
      </c>
      <c r="H26" s="5">
        <v>16</v>
      </c>
      <c r="I26" s="5">
        <f t="shared" si="0"/>
        <v>4.1217695615098082E-3</v>
      </c>
    </row>
    <row r="27" spans="1:9" x14ac:dyDescent="0.25">
      <c r="A27" s="5" t="s">
        <v>16</v>
      </c>
      <c r="B27" s="5">
        <v>1</v>
      </c>
      <c r="C27" s="5">
        <v>4</v>
      </c>
      <c r="D27" s="5">
        <v>20</v>
      </c>
      <c r="E27" s="5">
        <v>6</v>
      </c>
      <c r="F27" s="5">
        <v>12</v>
      </c>
      <c r="G27" s="5">
        <v>6</v>
      </c>
      <c r="H27" s="5">
        <v>20</v>
      </c>
      <c r="I27" s="5">
        <f t="shared" si="0"/>
        <v>3.8201766667651888E-3</v>
      </c>
    </row>
    <row r="28" spans="1:9" x14ac:dyDescent="0.25">
      <c r="A28" s="5"/>
      <c r="B28" s="5">
        <v>2</v>
      </c>
      <c r="C28" s="5">
        <v>4</v>
      </c>
      <c r="D28" s="5">
        <v>20</v>
      </c>
      <c r="E28" s="5">
        <v>6</v>
      </c>
      <c r="F28" s="5">
        <v>12</v>
      </c>
      <c r="G28" s="5">
        <v>6</v>
      </c>
      <c r="H28" s="5">
        <v>20</v>
      </c>
      <c r="I28" s="5">
        <f t="shared" si="0"/>
        <v>3.8201766667651888E-3</v>
      </c>
    </row>
    <row r="29" spans="1:9" x14ac:dyDescent="0.25">
      <c r="A29" s="5" t="s">
        <v>17</v>
      </c>
      <c r="B29" s="5">
        <v>1</v>
      </c>
      <c r="C29" s="5">
        <v>4</v>
      </c>
      <c r="D29" s="5">
        <v>20</v>
      </c>
      <c r="E29" s="5">
        <v>6</v>
      </c>
      <c r="F29" s="5">
        <v>20</v>
      </c>
      <c r="G29" s="5">
        <v>6</v>
      </c>
      <c r="H29" s="5">
        <v>12</v>
      </c>
      <c r="I29" s="5">
        <f t="shared" si="0"/>
        <v>3.8201766667651888E-3</v>
      </c>
    </row>
    <row r="30" spans="1:9" x14ac:dyDescent="0.25">
      <c r="A30" s="5"/>
      <c r="B30" s="5">
        <v>2</v>
      </c>
      <c r="C30" s="5">
        <v>4</v>
      </c>
      <c r="D30" s="5">
        <v>20</v>
      </c>
      <c r="E30" s="5">
        <v>6</v>
      </c>
      <c r="F30" s="5">
        <v>20</v>
      </c>
      <c r="G30" s="5">
        <v>6</v>
      </c>
      <c r="H30" s="5">
        <v>12</v>
      </c>
      <c r="I30" s="5">
        <f t="shared" si="0"/>
        <v>3.8201766667651888E-3</v>
      </c>
    </row>
    <row r="31" spans="1:9" x14ac:dyDescent="0.25">
      <c r="A31" s="5">
        <v>46</v>
      </c>
      <c r="B31" s="5">
        <v>1</v>
      </c>
      <c r="C31" s="5">
        <v>4</v>
      </c>
      <c r="D31" s="5">
        <v>20</v>
      </c>
      <c r="E31" s="5">
        <v>6</v>
      </c>
      <c r="F31" s="5">
        <v>20</v>
      </c>
      <c r="G31" s="5">
        <v>4</v>
      </c>
      <c r="H31" s="5">
        <v>16</v>
      </c>
      <c r="I31" s="5">
        <f t="shared" si="0"/>
        <v>3.9458403729087802E-3</v>
      </c>
    </row>
    <row r="32" spans="1:9" x14ac:dyDescent="0.25">
      <c r="A32" s="5"/>
      <c r="B32" s="5">
        <v>2</v>
      </c>
      <c r="C32" s="5">
        <v>4</v>
      </c>
      <c r="D32" s="5">
        <v>20</v>
      </c>
      <c r="E32" s="5">
        <v>6</v>
      </c>
      <c r="F32" s="5">
        <v>20</v>
      </c>
      <c r="G32" s="5">
        <v>4</v>
      </c>
      <c r="H32" s="5">
        <v>16</v>
      </c>
      <c r="I32" s="5">
        <f t="shared" si="0"/>
        <v>3.9458403729087802E-3</v>
      </c>
    </row>
    <row r="33" spans="1:10" x14ac:dyDescent="0.25">
      <c r="A33" s="5" t="s">
        <v>18</v>
      </c>
      <c r="B33" s="5">
        <v>1</v>
      </c>
      <c r="C33" s="5">
        <v>4</v>
      </c>
      <c r="D33" s="5">
        <v>25</v>
      </c>
      <c r="E33" s="5">
        <v>4</v>
      </c>
      <c r="F33" s="5">
        <v>16</v>
      </c>
      <c r="G33" s="5">
        <v>4</v>
      </c>
      <c r="H33" s="5">
        <v>16</v>
      </c>
      <c r="I33" s="5">
        <f t="shared" si="0"/>
        <v>3.5719908471315946E-3</v>
      </c>
    </row>
    <row r="34" spans="1:10" x14ac:dyDescent="0.25">
      <c r="A34" s="5"/>
      <c r="B34" s="5">
        <v>2</v>
      </c>
      <c r="C34" s="5">
        <v>4</v>
      </c>
      <c r="D34" s="5">
        <v>20</v>
      </c>
      <c r="E34" s="5">
        <v>6</v>
      </c>
      <c r="F34" s="5">
        <v>12</v>
      </c>
      <c r="G34" s="5">
        <v>4</v>
      </c>
      <c r="H34" s="5">
        <v>20</v>
      </c>
      <c r="I34" s="23">
        <f t="shared" si="0"/>
        <v>3.1918581360472296E-3</v>
      </c>
    </row>
    <row r="35" spans="1:10" x14ac:dyDescent="0.25">
      <c r="A35" s="7" t="s">
        <v>19</v>
      </c>
      <c r="B35" s="7">
        <v>1</v>
      </c>
      <c r="C35" s="7">
        <v>4</v>
      </c>
      <c r="D35" s="7">
        <v>25</v>
      </c>
      <c r="E35" s="7">
        <v>8</v>
      </c>
      <c r="F35" s="7">
        <v>12</v>
      </c>
      <c r="G35" s="7">
        <v>4</v>
      </c>
      <c r="H35" s="7">
        <v>25</v>
      </c>
      <c r="I35" s="7">
        <f t="shared" si="0"/>
        <v>4.8317695012211025E-3</v>
      </c>
    </row>
    <row r="36" spans="1:10" x14ac:dyDescent="0.25">
      <c r="A36" s="24"/>
      <c r="B36" s="24">
        <v>2</v>
      </c>
      <c r="C36" s="24">
        <v>4</v>
      </c>
      <c r="D36" s="24">
        <v>20</v>
      </c>
      <c r="E36" s="24">
        <v>4</v>
      </c>
      <c r="F36" s="24">
        <v>12</v>
      </c>
      <c r="G36" s="24">
        <v>8</v>
      </c>
      <c r="H36" s="24">
        <v>20</v>
      </c>
      <c r="I36" s="24">
        <f t="shared" si="0"/>
        <v>4.2223005264246825E-3</v>
      </c>
    </row>
    <row r="37" spans="1:10" x14ac:dyDescent="0.25">
      <c r="A37" s="5" t="s">
        <v>20</v>
      </c>
      <c r="B37" s="5">
        <v>1</v>
      </c>
      <c r="C37" s="5">
        <v>4</v>
      </c>
      <c r="D37" s="5">
        <v>20</v>
      </c>
      <c r="E37" s="5">
        <v>4</v>
      </c>
      <c r="F37" s="5">
        <v>12</v>
      </c>
      <c r="G37" s="5">
        <v>8</v>
      </c>
      <c r="H37" s="5">
        <v>20</v>
      </c>
      <c r="I37" s="5">
        <f t="shared" si="0"/>
        <v>4.2223005264246825E-3</v>
      </c>
    </row>
    <row r="38" spans="1:10" x14ac:dyDescent="0.25">
      <c r="A38" s="5"/>
      <c r="B38" s="5">
        <v>2</v>
      </c>
      <c r="C38" s="5">
        <v>4</v>
      </c>
      <c r="D38" s="5">
        <v>20</v>
      </c>
      <c r="E38" s="5">
        <v>6</v>
      </c>
      <c r="F38" s="5">
        <v>12</v>
      </c>
      <c r="G38" s="5">
        <v>6</v>
      </c>
      <c r="H38" s="5">
        <v>20</v>
      </c>
      <c r="I38" s="5">
        <f t="shared" si="0"/>
        <v>3.8201766667651888E-3</v>
      </c>
    </row>
    <row r="41" spans="1:10" x14ac:dyDescent="0.25">
      <c r="A41" s="1"/>
      <c r="B41" s="1"/>
      <c r="C41" s="2" t="s">
        <v>4</v>
      </c>
      <c r="D41" s="2" t="s">
        <v>4</v>
      </c>
      <c r="E41" s="2" t="s">
        <v>5</v>
      </c>
      <c r="F41" s="2" t="s">
        <v>5</v>
      </c>
      <c r="G41" s="2" t="s">
        <v>6</v>
      </c>
      <c r="H41" s="2" t="s">
        <v>6</v>
      </c>
      <c r="I41" s="2" t="s">
        <v>21</v>
      </c>
      <c r="J41" s="15" t="s">
        <v>115</v>
      </c>
    </row>
    <row r="42" spans="1:10" x14ac:dyDescent="0.25">
      <c r="A42" s="18" t="s">
        <v>116</v>
      </c>
      <c r="B42" s="3" t="s">
        <v>7</v>
      </c>
      <c r="C42" s="3" t="s">
        <v>8</v>
      </c>
      <c r="D42" s="3" t="s">
        <v>22</v>
      </c>
      <c r="E42" s="3" t="s">
        <v>8</v>
      </c>
      <c r="F42" s="3" t="s">
        <v>22</v>
      </c>
      <c r="G42" s="3" t="s">
        <v>8</v>
      </c>
      <c r="H42" s="3" t="s">
        <v>22</v>
      </c>
      <c r="I42" s="3" t="s">
        <v>23</v>
      </c>
      <c r="J42" s="12" t="s">
        <v>23</v>
      </c>
    </row>
    <row r="43" spans="1:10" x14ac:dyDescent="0.25">
      <c r="A43" s="27" t="s">
        <v>24</v>
      </c>
      <c r="B43" s="27">
        <v>1</v>
      </c>
      <c r="C43" s="27">
        <v>4</v>
      </c>
      <c r="D43" s="27">
        <v>25</v>
      </c>
      <c r="E43" s="27">
        <v>8</v>
      </c>
      <c r="F43" s="27">
        <v>25</v>
      </c>
      <c r="G43" s="27">
        <v>14</v>
      </c>
      <c r="H43" s="27">
        <v>25</v>
      </c>
      <c r="I43" s="27">
        <f>(PI()/4)*(C43*(D43/1000)^2+E43*(F43/1000)^2+G43*(H43/1000)^2)</f>
        <v>1.2762720155208535E-2</v>
      </c>
      <c r="J43" s="7">
        <f>MAX(I43:I82)</f>
        <v>1.2762720155208535E-2</v>
      </c>
    </row>
    <row r="44" spans="1:10" x14ac:dyDescent="0.25">
      <c r="A44" s="28"/>
      <c r="B44" s="28">
        <v>2</v>
      </c>
      <c r="C44" s="28">
        <v>4</v>
      </c>
      <c r="D44" s="28">
        <v>25</v>
      </c>
      <c r="E44" s="28">
        <v>8</v>
      </c>
      <c r="F44" s="28">
        <v>25</v>
      </c>
      <c r="G44" s="28">
        <v>14</v>
      </c>
      <c r="H44" s="28">
        <v>25</v>
      </c>
      <c r="I44" s="28">
        <f t="shared" ref="I44:I82" si="1">(PI()/4)*(C44*(D44/1000)^2+E44*(F44/1000)^2+G44*(H44/1000)^2)</f>
        <v>1.2762720155208535E-2</v>
      </c>
    </row>
    <row r="45" spans="1:10" x14ac:dyDescent="0.25">
      <c r="A45" s="29"/>
      <c r="B45" s="29">
        <v>3</v>
      </c>
      <c r="C45" s="29">
        <v>4</v>
      </c>
      <c r="D45" s="29">
        <v>25</v>
      </c>
      <c r="E45" s="29">
        <v>8</v>
      </c>
      <c r="F45" s="29">
        <v>25</v>
      </c>
      <c r="G45" s="28">
        <v>14</v>
      </c>
      <c r="H45" s="29">
        <v>25</v>
      </c>
      <c r="I45" s="29">
        <f t="shared" si="1"/>
        <v>1.2762720155208535E-2</v>
      </c>
    </row>
    <row r="46" spans="1:10" x14ac:dyDescent="0.25">
      <c r="A46" s="40"/>
      <c r="B46" s="40">
        <v>4</v>
      </c>
      <c r="C46" s="40">
        <v>4</v>
      </c>
      <c r="D46" s="40">
        <v>25</v>
      </c>
      <c r="E46" s="40">
        <v>10</v>
      </c>
      <c r="F46" s="40">
        <v>25</v>
      </c>
      <c r="G46" s="41">
        <v>8</v>
      </c>
      <c r="H46" s="40">
        <v>25</v>
      </c>
      <c r="I46" s="40">
        <f t="shared" si="1"/>
        <v>1.0799224746714915E-2</v>
      </c>
    </row>
    <row r="47" spans="1:10" x14ac:dyDescent="0.25">
      <c r="A47" s="23"/>
      <c r="B47" s="23">
        <v>5</v>
      </c>
      <c r="C47" s="23">
        <v>4</v>
      </c>
      <c r="D47" s="23">
        <v>25</v>
      </c>
      <c r="E47" s="23">
        <v>10</v>
      </c>
      <c r="F47" s="23">
        <v>25</v>
      </c>
      <c r="G47" s="23">
        <v>8</v>
      </c>
      <c r="H47" s="23">
        <v>25</v>
      </c>
      <c r="I47" s="23">
        <f t="shared" si="1"/>
        <v>1.0799224746714915E-2</v>
      </c>
    </row>
    <row r="48" spans="1:10" x14ac:dyDescent="0.25">
      <c r="A48" s="23"/>
      <c r="B48" s="23">
        <v>6</v>
      </c>
      <c r="C48" s="23">
        <v>4</v>
      </c>
      <c r="D48" s="23">
        <v>25</v>
      </c>
      <c r="E48" s="23">
        <v>10</v>
      </c>
      <c r="F48" s="23">
        <v>25</v>
      </c>
      <c r="G48" s="23">
        <v>8</v>
      </c>
      <c r="H48" s="23">
        <v>25</v>
      </c>
      <c r="I48" s="23">
        <f t="shared" si="1"/>
        <v>1.0799224746714915E-2</v>
      </c>
    </row>
    <row r="49" spans="1:9" x14ac:dyDescent="0.25">
      <c r="A49" s="23"/>
      <c r="B49" s="23">
        <v>7</v>
      </c>
      <c r="C49" s="23">
        <v>4</v>
      </c>
      <c r="D49" s="23">
        <v>25</v>
      </c>
      <c r="E49" s="23">
        <v>8</v>
      </c>
      <c r="F49" s="23">
        <v>25</v>
      </c>
      <c r="G49" s="23">
        <v>8</v>
      </c>
      <c r="H49" s="23">
        <v>25</v>
      </c>
      <c r="I49" s="23">
        <f t="shared" si="1"/>
        <v>9.8174770424681052E-3</v>
      </c>
    </row>
    <row r="50" spans="1:9" x14ac:dyDescent="0.25">
      <c r="A50" s="25"/>
      <c r="B50" s="25">
        <v>8</v>
      </c>
      <c r="C50" s="25">
        <v>4</v>
      </c>
      <c r="D50" s="23">
        <v>25</v>
      </c>
      <c r="E50" s="23">
        <v>8</v>
      </c>
      <c r="F50" s="23">
        <v>25</v>
      </c>
      <c r="G50" s="23">
        <v>8</v>
      </c>
      <c r="H50" s="25">
        <v>25</v>
      </c>
      <c r="I50" s="25">
        <f t="shared" si="1"/>
        <v>9.8174770424681052E-3</v>
      </c>
    </row>
    <row r="51" spans="1:9" x14ac:dyDescent="0.25">
      <c r="A51" s="23" t="s">
        <v>25</v>
      </c>
      <c r="B51" s="23">
        <v>1</v>
      </c>
      <c r="C51" s="23">
        <v>4</v>
      </c>
      <c r="D51" s="23">
        <v>25</v>
      </c>
      <c r="E51" s="23">
        <v>8</v>
      </c>
      <c r="F51" s="23">
        <v>25</v>
      </c>
      <c r="G51" s="23">
        <v>10</v>
      </c>
      <c r="H51" s="23">
        <v>25</v>
      </c>
      <c r="I51" s="23">
        <f t="shared" si="1"/>
        <v>1.0799224746714915E-2</v>
      </c>
    </row>
    <row r="52" spans="1:9" x14ac:dyDescent="0.25">
      <c r="A52" s="23"/>
      <c r="B52" s="23">
        <v>2</v>
      </c>
      <c r="C52" s="23">
        <v>4</v>
      </c>
      <c r="D52" s="23">
        <v>25</v>
      </c>
      <c r="E52" s="23">
        <v>8</v>
      </c>
      <c r="F52" s="23">
        <v>25</v>
      </c>
      <c r="G52" s="23">
        <v>10</v>
      </c>
      <c r="H52" s="23">
        <v>25</v>
      </c>
      <c r="I52" s="23">
        <f t="shared" si="1"/>
        <v>1.0799224746714915E-2</v>
      </c>
    </row>
    <row r="53" spans="1:9" x14ac:dyDescent="0.25">
      <c r="A53" s="23"/>
      <c r="B53" s="23">
        <v>3</v>
      </c>
      <c r="C53" s="23">
        <v>4</v>
      </c>
      <c r="D53" s="23">
        <v>25</v>
      </c>
      <c r="E53" s="23">
        <v>8</v>
      </c>
      <c r="F53" s="23">
        <v>25</v>
      </c>
      <c r="G53" s="23">
        <v>10</v>
      </c>
      <c r="H53" s="23">
        <v>25</v>
      </c>
      <c r="I53" s="23">
        <f t="shared" si="1"/>
        <v>1.0799224746714915E-2</v>
      </c>
    </row>
    <row r="54" spans="1:9" x14ac:dyDescent="0.25">
      <c r="A54" s="23"/>
      <c r="B54" s="23">
        <v>4</v>
      </c>
      <c r="C54" s="23">
        <v>4</v>
      </c>
      <c r="D54" s="23">
        <v>25</v>
      </c>
      <c r="E54" s="23">
        <v>8</v>
      </c>
      <c r="F54" s="23">
        <v>25</v>
      </c>
      <c r="G54" s="23">
        <v>8</v>
      </c>
      <c r="H54" s="23">
        <v>25</v>
      </c>
      <c r="I54" s="23">
        <f t="shared" si="1"/>
        <v>9.8174770424681052E-3</v>
      </c>
    </row>
    <row r="55" spans="1:9" x14ac:dyDescent="0.25">
      <c r="A55" s="23"/>
      <c r="B55" s="23">
        <v>5</v>
      </c>
      <c r="C55" s="23">
        <v>4</v>
      </c>
      <c r="D55" s="23">
        <v>25</v>
      </c>
      <c r="E55" s="23">
        <v>8</v>
      </c>
      <c r="F55" s="23">
        <v>25</v>
      </c>
      <c r="G55" s="23">
        <v>8</v>
      </c>
      <c r="H55" s="23">
        <v>25</v>
      </c>
      <c r="I55" s="23">
        <f t="shared" si="1"/>
        <v>9.8174770424681052E-3</v>
      </c>
    </row>
    <row r="56" spans="1:9" x14ac:dyDescent="0.25">
      <c r="A56" s="23"/>
      <c r="B56" s="23">
        <v>6</v>
      </c>
      <c r="C56" s="23">
        <v>4</v>
      </c>
      <c r="D56" s="23">
        <v>25</v>
      </c>
      <c r="E56" s="23">
        <v>8</v>
      </c>
      <c r="F56" s="23">
        <v>25</v>
      </c>
      <c r="G56" s="23">
        <v>8</v>
      </c>
      <c r="H56" s="23">
        <v>25</v>
      </c>
      <c r="I56" s="23">
        <f t="shared" si="1"/>
        <v>9.8174770424681052E-3</v>
      </c>
    </row>
    <row r="57" spans="1:9" x14ac:dyDescent="0.25">
      <c r="A57" s="26"/>
      <c r="B57" s="26">
        <v>7</v>
      </c>
      <c r="C57" s="26">
        <v>4</v>
      </c>
      <c r="D57" s="23">
        <v>25</v>
      </c>
      <c r="E57" s="23">
        <v>8</v>
      </c>
      <c r="F57" s="23">
        <v>25</v>
      </c>
      <c r="G57" s="23">
        <v>8</v>
      </c>
      <c r="H57" s="23">
        <v>25</v>
      </c>
      <c r="I57" s="26">
        <f t="shared" si="1"/>
        <v>9.8174770424681052E-3</v>
      </c>
    </row>
    <row r="58" spans="1:9" x14ac:dyDescent="0.25">
      <c r="A58" s="23"/>
      <c r="B58" s="23">
        <v>8</v>
      </c>
      <c r="C58" s="23">
        <v>4</v>
      </c>
      <c r="D58" s="23">
        <v>25</v>
      </c>
      <c r="E58" s="23">
        <v>8</v>
      </c>
      <c r="F58" s="23">
        <v>25</v>
      </c>
      <c r="G58" s="23">
        <v>8</v>
      </c>
      <c r="H58" s="23">
        <v>25</v>
      </c>
      <c r="I58" s="23">
        <f t="shared" si="1"/>
        <v>9.8174770424681052E-3</v>
      </c>
    </row>
    <row r="59" spans="1:9" x14ac:dyDescent="0.25">
      <c r="A59" s="22">
        <v>31</v>
      </c>
      <c r="B59" s="22">
        <v>1</v>
      </c>
      <c r="C59" s="22">
        <v>4</v>
      </c>
      <c r="D59" s="22">
        <v>25</v>
      </c>
      <c r="E59" s="22">
        <v>14</v>
      </c>
      <c r="F59" s="22">
        <v>25</v>
      </c>
      <c r="G59" s="22">
        <v>8</v>
      </c>
      <c r="H59" s="22">
        <v>25</v>
      </c>
      <c r="I59" s="22">
        <f t="shared" si="1"/>
        <v>1.2762720155208535E-2</v>
      </c>
    </row>
    <row r="60" spans="1:9" x14ac:dyDescent="0.25">
      <c r="A60" s="22"/>
      <c r="B60" s="22">
        <v>2</v>
      </c>
      <c r="C60" s="22">
        <v>4</v>
      </c>
      <c r="D60" s="22">
        <v>25</v>
      </c>
      <c r="E60" s="22">
        <v>14</v>
      </c>
      <c r="F60" s="22">
        <v>25</v>
      </c>
      <c r="G60" s="22">
        <v>8</v>
      </c>
      <c r="H60" s="22">
        <v>25</v>
      </c>
      <c r="I60" s="22">
        <f t="shared" si="1"/>
        <v>1.2762720155208535E-2</v>
      </c>
    </row>
    <row r="61" spans="1:9" x14ac:dyDescent="0.25">
      <c r="A61" s="22"/>
      <c r="B61" s="22">
        <v>3</v>
      </c>
      <c r="C61" s="22">
        <v>4</v>
      </c>
      <c r="D61" s="22">
        <v>25</v>
      </c>
      <c r="E61" s="22">
        <v>14</v>
      </c>
      <c r="F61" s="22">
        <v>25</v>
      </c>
      <c r="G61" s="22">
        <v>8</v>
      </c>
      <c r="H61" s="22">
        <v>25</v>
      </c>
      <c r="I61" s="22">
        <f t="shared" si="1"/>
        <v>1.2762720155208535E-2</v>
      </c>
    </row>
    <row r="62" spans="1:9" x14ac:dyDescent="0.25">
      <c r="A62" s="22"/>
      <c r="B62" s="22">
        <v>4</v>
      </c>
      <c r="C62" s="22">
        <v>4</v>
      </c>
      <c r="D62" s="22">
        <v>25</v>
      </c>
      <c r="E62" s="22">
        <v>14</v>
      </c>
      <c r="F62" s="22">
        <v>25</v>
      </c>
      <c r="G62" s="22">
        <v>8</v>
      </c>
      <c r="H62" s="22">
        <v>25</v>
      </c>
      <c r="I62" s="22">
        <f t="shared" si="1"/>
        <v>1.2762720155208535E-2</v>
      </c>
    </row>
    <row r="63" spans="1:9" x14ac:dyDescent="0.25">
      <c r="A63" s="22"/>
      <c r="B63" s="22">
        <v>5</v>
      </c>
      <c r="C63" s="22">
        <v>4</v>
      </c>
      <c r="D63" s="22">
        <v>25</v>
      </c>
      <c r="E63" s="22">
        <v>14</v>
      </c>
      <c r="F63" s="22">
        <v>25</v>
      </c>
      <c r="G63" s="22">
        <v>8</v>
      </c>
      <c r="H63" s="22">
        <v>25</v>
      </c>
      <c r="I63" s="22">
        <f t="shared" si="1"/>
        <v>1.2762720155208535E-2</v>
      </c>
    </row>
    <row r="64" spans="1:9" x14ac:dyDescent="0.25">
      <c r="A64" s="22"/>
      <c r="B64" s="22">
        <v>6</v>
      </c>
      <c r="C64" s="22">
        <v>4</v>
      </c>
      <c r="D64" s="22">
        <v>25</v>
      </c>
      <c r="E64" s="22">
        <v>14</v>
      </c>
      <c r="F64" s="22">
        <v>25</v>
      </c>
      <c r="G64" s="22">
        <v>8</v>
      </c>
      <c r="H64" s="22">
        <v>25</v>
      </c>
      <c r="I64" s="22">
        <f t="shared" si="1"/>
        <v>1.2762720155208535E-2</v>
      </c>
    </row>
    <row r="65" spans="1:9" x14ac:dyDescent="0.25">
      <c r="A65" s="23"/>
      <c r="B65" s="23">
        <v>7</v>
      </c>
      <c r="C65" s="23">
        <v>4</v>
      </c>
      <c r="D65" s="23">
        <v>25</v>
      </c>
      <c r="E65" s="23">
        <v>8</v>
      </c>
      <c r="F65" s="23">
        <v>25</v>
      </c>
      <c r="G65" s="23">
        <v>8</v>
      </c>
      <c r="H65" s="23">
        <v>25</v>
      </c>
      <c r="I65" s="23">
        <f t="shared" si="1"/>
        <v>9.8174770424681052E-3</v>
      </c>
    </row>
    <row r="66" spans="1:9" x14ac:dyDescent="0.25">
      <c r="A66" s="23"/>
      <c r="B66" s="23">
        <v>8</v>
      </c>
      <c r="C66" s="23">
        <v>4</v>
      </c>
      <c r="D66" s="23">
        <v>25</v>
      </c>
      <c r="E66" s="23">
        <v>8</v>
      </c>
      <c r="F66" s="23">
        <v>25</v>
      </c>
      <c r="G66" s="23">
        <v>8</v>
      </c>
      <c r="H66" s="23">
        <v>25</v>
      </c>
      <c r="I66" s="23">
        <f t="shared" si="1"/>
        <v>9.8174770424681052E-3</v>
      </c>
    </row>
    <row r="67" spans="1:9" x14ac:dyDescent="0.25">
      <c r="A67" s="23">
        <v>32</v>
      </c>
      <c r="B67" s="23">
        <v>1</v>
      </c>
      <c r="C67" s="23">
        <v>4</v>
      </c>
      <c r="D67" s="23">
        <v>25</v>
      </c>
      <c r="E67" s="23">
        <v>12</v>
      </c>
      <c r="F67" s="23">
        <v>25</v>
      </c>
      <c r="G67" s="23">
        <v>8</v>
      </c>
      <c r="H67" s="23">
        <v>25</v>
      </c>
      <c r="I67" s="23">
        <f t="shared" si="1"/>
        <v>1.1780972450961727E-2</v>
      </c>
    </row>
    <row r="68" spans="1:9" x14ac:dyDescent="0.25">
      <c r="A68" s="23"/>
      <c r="B68" s="23">
        <v>2</v>
      </c>
      <c r="C68" s="23">
        <v>4</v>
      </c>
      <c r="D68" s="23">
        <v>25</v>
      </c>
      <c r="E68" s="23">
        <v>12</v>
      </c>
      <c r="F68" s="23">
        <v>25</v>
      </c>
      <c r="G68" s="23">
        <v>8</v>
      </c>
      <c r="H68" s="23">
        <v>25</v>
      </c>
      <c r="I68" s="23">
        <f t="shared" si="1"/>
        <v>1.1780972450961727E-2</v>
      </c>
    </row>
    <row r="69" spans="1:9" x14ac:dyDescent="0.25">
      <c r="A69" s="23"/>
      <c r="B69" s="23">
        <v>3</v>
      </c>
      <c r="C69" s="23">
        <v>4</v>
      </c>
      <c r="D69" s="23">
        <v>25</v>
      </c>
      <c r="E69" s="23">
        <v>12</v>
      </c>
      <c r="F69" s="23">
        <v>25</v>
      </c>
      <c r="G69" s="23">
        <v>8</v>
      </c>
      <c r="H69" s="23">
        <v>25</v>
      </c>
      <c r="I69" s="23">
        <f t="shared" si="1"/>
        <v>1.1780972450961727E-2</v>
      </c>
    </row>
    <row r="70" spans="1:9" x14ac:dyDescent="0.25">
      <c r="A70" s="23"/>
      <c r="B70" s="23">
        <v>4</v>
      </c>
      <c r="C70" s="23">
        <v>4</v>
      </c>
      <c r="D70" s="23">
        <v>25</v>
      </c>
      <c r="E70" s="23">
        <v>12</v>
      </c>
      <c r="F70" s="23">
        <v>25</v>
      </c>
      <c r="G70" s="23">
        <v>8</v>
      </c>
      <c r="H70" s="23">
        <v>25</v>
      </c>
      <c r="I70" s="23">
        <f t="shared" si="1"/>
        <v>1.1780972450961727E-2</v>
      </c>
    </row>
    <row r="71" spans="1:9" x14ac:dyDescent="0.25">
      <c r="A71" s="23"/>
      <c r="B71" s="23">
        <v>5</v>
      </c>
      <c r="C71" s="23">
        <v>4</v>
      </c>
      <c r="D71" s="23">
        <v>25</v>
      </c>
      <c r="E71" s="23">
        <v>12</v>
      </c>
      <c r="F71" s="23">
        <v>25</v>
      </c>
      <c r="G71" s="23">
        <v>8</v>
      </c>
      <c r="H71" s="23">
        <v>25</v>
      </c>
      <c r="I71" s="23">
        <f t="shared" si="1"/>
        <v>1.1780972450961727E-2</v>
      </c>
    </row>
    <row r="72" spans="1:9" x14ac:dyDescent="0.25">
      <c r="A72" s="23"/>
      <c r="B72" s="23">
        <v>6</v>
      </c>
      <c r="C72" s="23">
        <v>4</v>
      </c>
      <c r="D72" s="23">
        <v>25</v>
      </c>
      <c r="E72" s="23">
        <v>12</v>
      </c>
      <c r="F72" s="23">
        <v>25</v>
      </c>
      <c r="G72" s="23">
        <v>8</v>
      </c>
      <c r="H72" s="23">
        <v>25</v>
      </c>
      <c r="I72" s="23">
        <f t="shared" si="1"/>
        <v>1.1780972450961727E-2</v>
      </c>
    </row>
    <row r="73" spans="1:9" x14ac:dyDescent="0.25">
      <c r="A73" s="23"/>
      <c r="B73" s="23">
        <v>7</v>
      </c>
      <c r="C73" s="23">
        <v>4</v>
      </c>
      <c r="D73" s="23">
        <v>25</v>
      </c>
      <c r="E73" s="23">
        <v>8</v>
      </c>
      <c r="F73" s="23">
        <v>25</v>
      </c>
      <c r="G73" s="23">
        <v>8</v>
      </c>
      <c r="H73" s="23">
        <v>25</v>
      </c>
      <c r="I73" s="23">
        <f t="shared" si="1"/>
        <v>9.8174770424681052E-3</v>
      </c>
    </row>
    <row r="74" spans="1:9" x14ac:dyDescent="0.25">
      <c r="A74" s="23"/>
      <c r="B74" s="23">
        <v>8</v>
      </c>
      <c r="C74" s="23">
        <v>4</v>
      </c>
      <c r="D74" s="23">
        <v>25</v>
      </c>
      <c r="E74" s="23">
        <v>8</v>
      </c>
      <c r="F74" s="23">
        <v>25</v>
      </c>
      <c r="G74" s="23">
        <v>8</v>
      </c>
      <c r="H74" s="23">
        <v>25</v>
      </c>
      <c r="I74" s="23">
        <f t="shared" si="1"/>
        <v>9.8174770424681052E-3</v>
      </c>
    </row>
    <row r="75" spans="1:9" x14ac:dyDescent="0.25">
      <c r="A75" s="22">
        <v>33</v>
      </c>
      <c r="B75" s="22">
        <v>1</v>
      </c>
      <c r="C75" s="22">
        <v>4</v>
      </c>
      <c r="D75" s="22">
        <v>25</v>
      </c>
      <c r="E75" s="22">
        <v>14</v>
      </c>
      <c r="F75" s="22">
        <v>25</v>
      </c>
      <c r="G75" s="22">
        <v>8</v>
      </c>
      <c r="H75" s="22">
        <v>25</v>
      </c>
      <c r="I75" s="22">
        <f t="shared" si="1"/>
        <v>1.2762720155208535E-2</v>
      </c>
    </row>
    <row r="76" spans="1:9" x14ac:dyDescent="0.25">
      <c r="A76" s="22"/>
      <c r="B76" s="22">
        <v>2</v>
      </c>
      <c r="C76" s="22">
        <v>4</v>
      </c>
      <c r="D76" s="22">
        <v>25</v>
      </c>
      <c r="E76" s="22">
        <v>14</v>
      </c>
      <c r="F76" s="22">
        <v>25</v>
      </c>
      <c r="G76" s="22">
        <v>8</v>
      </c>
      <c r="H76" s="22">
        <v>25</v>
      </c>
      <c r="I76" s="22">
        <f t="shared" si="1"/>
        <v>1.2762720155208535E-2</v>
      </c>
    </row>
    <row r="77" spans="1:9" x14ac:dyDescent="0.25">
      <c r="A77" s="22"/>
      <c r="B77" s="22">
        <v>3</v>
      </c>
      <c r="C77" s="22">
        <v>4</v>
      </c>
      <c r="D77" s="22">
        <v>25</v>
      </c>
      <c r="E77" s="22">
        <v>14</v>
      </c>
      <c r="F77" s="22">
        <v>25</v>
      </c>
      <c r="G77" s="22">
        <v>8</v>
      </c>
      <c r="H77" s="22">
        <v>25</v>
      </c>
      <c r="I77" s="22">
        <f t="shared" si="1"/>
        <v>1.2762720155208535E-2</v>
      </c>
    </row>
    <row r="78" spans="1:9" x14ac:dyDescent="0.25">
      <c r="A78" s="22"/>
      <c r="B78" s="22">
        <v>4</v>
      </c>
      <c r="C78" s="22">
        <v>4</v>
      </c>
      <c r="D78" s="22">
        <v>25</v>
      </c>
      <c r="E78" s="22">
        <v>14</v>
      </c>
      <c r="F78" s="22">
        <v>25</v>
      </c>
      <c r="G78" s="22">
        <v>8</v>
      </c>
      <c r="H78" s="22">
        <v>25</v>
      </c>
      <c r="I78" s="22">
        <f t="shared" si="1"/>
        <v>1.2762720155208535E-2</v>
      </c>
    </row>
    <row r="79" spans="1:9" x14ac:dyDescent="0.25">
      <c r="A79" s="22"/>
      <c r="B79" s="22">
        <v>5</v>
      </c>
      <c r="C79" s="22">
        <v>4</v>
      </c>
      <c r="D79" s="22">
        <v>25</v>
      </c>
      <c r="E79" s="22">
        <v>14</v>
      </c>
      <c r="F79" s="22">
        <v>25</v>
      </c>
      <c r="G79" s="22">
        <v>8</v>
      </c>
      <c r="H79" s="22">
        <v>25</v>
      </c>
      <c r="I79" s="22">
        <f t="shared" si="1"/>
        <v>1.2762720155208535E-2</v>
      </c>
    </row>
    <row r="80" spans="1:9" x14ac:dyDescent="0.25">
      <c r="A80" s="22"/>
      <c r="B80" s="22">
        <v>6</v>
      </c>
      <c r="C80" s="22">
        <v>4</v>
      </c>
      <c r="D80" s="22">
        <v>25</v>
      </c>
      <c r="E80" s="22">
        <v>14</v>
      </c>
      <c r="F80" s="22">
        <v>25</v>
      </c>
      <c r="G80" s="22">
        <v>8</v>
      </c>
      <c r="H80" s="22">
        <v>25</v>
      </c>
      <c r="I80" s="22">
        <f t="shared" si="1"/>
        <v>1.2762720155208535E-2</v>
      </c>
    </row>
    <row r="81" spans="1:9" x14ac:dyDescent="0.25">
      <c r="A81" s="23"/>
      <c r="B81" s="23">
        <v>7</v>
      </c>
      <c r="C81" s="23">
        <v>4</v>
      </c>
      <c r="D81" s="23">
        <v>25</v>
      </c>
      <c r="E81" s="23">
        <v>8</v>
      </c>
      <c r="F81" s="23">
        <v>25</v>
      </c>
      <c r="G81" s="23">
        <v>8</v>
      </c>
      <c r="H81" s="23">
        <v>25</v>
      </c>
      <c r="I81" s="23">
        <f t="shared" si="1"/>
        <v>9.8174770424681052E-3</v>
      </c>
    </row>
    <row r="82" spans="1:9" x14ac:dyDescent="0.25">
      <c r="A82" s="23"/>
      <c r="B82" s="23">
        <v>8</v>
      </c>
      <c r="C82" s="23">
        <v>4</v>
      </c>
      <c r="D82" s="23">
        <v>25</v>
      </c>
      <c r="E82" s="23">
        <v>8</v>
      </c>
      <c r="F82" s="23">
        <v>25</v>
      </c>
      <c r="G82" s="23">
        <v>8</v>
      </c>
      <c r="H82" s="23">
        <v>25</v>
      </c>
      <c r="I82" s="23">
        <f t="shared" si="1"/>
        <v>9.8174770424681052E-3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zoomScaleNormal="100" workbookViewId="0">
      <selection activeCell="I25" sqref="I25"/>
    </sheetView>
  </sheetViews>
  <sheetFormatPr baseColWidth="10" defaultRowHeight="15" x14ac:dyDescent="0.25"/>
  <cols>
    <col min="1" max="1" width="10.42578125" customWidth="1"/>
    <col min="2" max="2" width="19.85546875" customWidth="1"/>
    <col min="3" max="3" width="17.140625" customWidth="1"/>
    <col min="4" max="4" width="15.28515625" customWidth="1"/>
    <col min="5" max="5" width="17" customWidth="1"/>
    <col min="6" max="6" width="17.85546875" customWidth="1"/>
    <col min="7" max="7" width="22.28515625" customWidth="1"/>
    <col min="8" max="8" width="21.42578125" customWidth="1"/>
    <col min="9" max="9" width="21.7109375" customWidth="1"/>
    <col min="10" max="10" width="23.42578125" customWidth="1"/>
  </cols>
  <sheetData>
    <row r="1" spans="1:10" x14ac:dyDescent="0.25">
      <c r="A1" s="19"/>
      <c r="B1" s="1"/>
      <c r="C1" s="20" t="s">
        <v>27</v>
      </c>
      <c r="D1" s="20" t="s">
        <v>39</v>
      </c>
      <c r="E1" s="20" t="s">
        <v>40</v>
      </c>
      <c r="F1" s="20" t="s">
        <v>28</v>
      </c>
      <c r="G1" s="15" t="s">
        <v>120</v>
      </c>
      <c r="H1" s="15" t="s">
        <v>122</v>
      </c>
    </row>
    <row r="2" spans="1:10" x14ac:dyDescent="0.25">
      <c r="A2" s="10" t="s">
        <v>7</v>
      </c>
      <c r="B2" s="2" t="s">
        <v>50</v>
      </c>
      <c r="C2" s="2" t="s">
        <v>111</v>
      </c>
      <c r="D2" s="2" t="s">
        <v>111</v>
      </c>
      <c r="E2" s="2" t="s">
        <v>111</v>
      </c>
      <c r="F2" s="2" t="s">
        <v>111</v>
      </c>
      <c r="G2" s="12" t="s">
        <v>111</v>
      </c>
      <c r="H2" s="12" t="s">
        <v>111</v>
      </c>
    </row>
    <row r="3" spans="1:10" x14ac:dyDescent="0.25">
      <c r="A3" s="3" t="s">
        <v>66</v>
      </c>
      <c r="B3" s="3" t="s">
        <v>35</v>
      </c>
      <c r="C3" s="3">
        <v>2.2116812281272142E-3</v>
      </c>
      <c r="D3" s="3">
        <v>1.5016812884159211E-3</v>
      </c>
      <c r="E3" s="3">
        <v>2.9153979825313281E-3</v>
      </c>
      <c r="F3" s="3">
        <v>3.807610296150829E-3</v>
      </c>
      <c r="G3" s="7">
        <f>MAX(E3:E26)</f>
        <v>4.8301987048943078E-3</v>
      </c>
      <c r="H3" s="7">
        <f>MAX(F3:F26)</f>
        <v>5.0446124035018105E-3</v>
      </c>
    </row>
    <row r="4" spans="1:10" x14ac:dyDescent="0.25">
      <c r="B4" s="3" t="s">
        <v>36</v>
      </c>
      <c r="C4" s="3">
        <v>3.807610296150829E-3</v>
      </c>
      <c r="D4" s="3">
        <v>2.9153979825313281E-3</v>
      </c>
      <c r="E4" s="3">
        <v>2.8274333882308141E-3</v>
      </c>
      <c r="F4" s="3">
        <v>3.807610296150829E-3</v>
      </c>
    </row>
    <row r="5" spans="1:10" x14ac:dyDescent="0.25">
      <c r="B5" s="3" t="s">
        <v>37</v>
      </c>
      <c r="C5" s="3">
        <v>3.807610296150829E-3</v>
      </c>
      <c r="D5" s="3">
        <v>2.8274333882308141E-3</v>
      </c>
      <c r="E5" s="3">
        <v>2.8274333882308141E-3</v>
      </c>
      <c r="F5" s="3">
        <v>3.4934510307918503E-3</v>
      </c>
      <c r="H5" s="1"/>
      <c r="I5" s="21" t="s">
        <v>34</v>
      </c>
      <c r="J5" s="21" t="s">
        <v>29</v>
      </c>
    </row>
    <row r="6" spans="1:10" x14ac:dyDescent="0.25">
      <c r="B6" s="3" t="s">
        <v>41</v>
      </c>
      <c r="C6" s="3">
        <v>2.5509732347149122E-3</v>
      </c>
      <c r="D6" s="3">
        <v>1.5896458827164355E-3</v>
      </c>
      <c r="E6" s="3">
        <v>3.0033625768318421E-3</v>
      </c>
      <c r="F6" s="3">
        <v>3.9458403729087802E-3</v>
      </c>
      <c r="H6" s="21" t="s">
        <v>38</v>
      </c>
      <c r="I6" s="14"/>
      <c r="J6" s="16">
        <f>(PI()/4)*(I6*(10/1000)^2+I7*(12/1000)^2+I8*(16/1000)^2+I9*(20/1000)^2+I10*(25/1000)^2)</f>
        <v>0</v>
      </c>
    </row>
    <row r="7" spans="1:10" x14ac:dyDescent="0.25">
      <c r="B7" s="3" t="s">
        <v>42</v>
      </c>
      <c r="C7" s="3">
        <v>3.9458403729087802E-3</v>
      </c>
      <c r="D7" s="3">
        <v>3.0033625768318421E-3</v>
      </c>
      <c r="E7" s="3">
        <v>2.8274333882308141E-3</v>
      </c>
      <c r="F7" s="3">
        <v>3.807610296150829E-3</v>
      </c>
      <c r="H7" s="21" t="s">
        <v>30</v>
      </c>
      <c r="I7" s="14"/>
    </row>
    <row r="8" spans="1:10" x14ac:dyDescent="0.25">
      <c r="B8" s="3" t="s">
        <v>43</v>
      </c>
      <c r="C8" s="3">
        <v>3.807610296150829E-3</v>
      </c>
      <c r="D8" s="3">
        <v>2.8274333882308141E-3</v>
      </c>
      <c r="E8" s="3">
        <v>2.8274333882308141E-3</v>
      </c>
      <c r="F8" s="3">
        <v>3.807610296150829E-3</v>
      </c>
      <c r="H8" s="21" t="s">
        <v>31</v>
      </c>
      <c r="I8" s="14"/>
    </row>
    <row r="9" spans="1:10" x14ac:dyDescent="0.25">
      <c r="B9" s="3" t="s">
        <v>44</v>
      </c>
      <c r="C9" s="3">
        <v>2.5509732347149122E-3</v>
      </c>
      <c r="D9" s="3">
        <v>1.5896458827164355E-3</v>
      </c>
      <c r="E9" s="3">
        <v>3.0033625768318421E-3</v>
      </c>
      <c r="F9" s="3">
        <v>3.9458403729087802E-3</v>
      </c>
      <c r="H9" s="21" t="s">
        <v>32</v>
      </c>
      <c r="I9" s="14"/>
    </row>
    <row r="10" spans="1:10" x14ac:dyDescent="0.25">
      <c r="B10" s="3" t="s">
        <v>46</v>
      </c>
      <c r="C10" s="3">
        <v>3.9458403729087802E-3</v>
      </c>
      <c r="D10" s="3">
        <v>3.0033625768318421E-3</v>
      </c>
      <c r="E10" s="3">
        <v>2.8274333882308141E-3</v>
      </c>
      <c r="F10" s="3">
        <v>3.807610296150829E-3</v>
      </c>
      <c r="H10" s="21" t="s">
        <v>33</v>
      </c>
      <c r="I10" s="14"/>
    </row>
    <row r="11" spans="1:10" x14ac:dyDescent="0.25">
      <c r="B11" s="3" t="s">
        <v>47</v>
      </c>
      <c r="C11" s="3">
        <v>3.807610296150829E-3</v>
      </c>
      <c r="D11" s="3">
        <v>2.8274333882308141E-3</v>
      </c>
      <c r="E11" s="3">
        <v>2.8274333882308141E-3</v>
      </c>
      <c r="F11" s="3">
        <v>3.807610296150829E-3</v>
      </c>
    </row>
    <row r="12" spans="1:10" x14ac:dyDescent="0.25">
      <c r="B12" s="3" t="s">
        <v>48</v>
      </c>
      <c r="C12" s="3">
        <v>2.9059732045705589E-3</v>
      </c>
      <c r="D12" s="3">
        <v>1.7278759594743863E-3</v>
      </c>
      <c r="E12" s="3">
        <v>3.6316811075498005E-3</v>
      </c>
      <c r="F12" s="3">
        <v>4.2010947760129516E-3</v>
      </c>
    </row>
    <row r="13" spans="1:10" x14ac:dyDescent="0.25">
      <c r="B13" s="3" t="s">
        <v>45</v>
      </c>
      <c r="C13" s="3">
        <v>4.2010947760129516E-3</v>
      </c>
      <c r="D13" s="3">
        <v>3.6316811075498005E-3</v>
      </c>
      <c r="E13" s="3">
        <v>4.1618248678430784E-3</v>
      </c>
      <c r="F13" s="3">
        <v>5.0446124035018105E-3</v>
      </c>
    </row>
    <row r="14" spans="1:10" x14ac:dyDescent="0.25">
      <c r="B14" s="3" t="s">
        <v>49</v>
      </c>
      <c r="C14" s="3">
        <v>5.0446124035018105E-3</v>
      </c>
      <c r="D14" s="3">
        <v>4.1618248678430784E-3</v>
      </c>
      <c r="E14" s="3">
        <v>4.8301987048943078E-3</v>
      </c>
      <c r="F14" s="3">
        <v>5.0446124035018105E-3</v>
      </c>
    </row>
    <row r="15" spans="1:10" x14ac:dyDescent="0.25">
      <c r="B15" s="3" t="s">
        <v>51</v>
      </c>
      <c r="C15" s="3">
        <v>2.9059732045705589E-3</v>
      </c>
      <c r="D15" s="3">
        <v>1.7278759594743863E-3</v>
      </c>
      <c r="E15" s="3">
        <v>3.6316811075498005E-3</v>
      </c>
      <c r="F15" s="3">
        <v>4.2010947760129516E-3</v>
      </c>
    </row>
    <row r="16" spans="1:10" x14ac:dyDescent="0.25">
      <c r="B16" s="3" t="s">
        <v>52</v>
      </c>
      <c r="C16" s="3">
        <v>4.2010947760129516E-3</v>
      </c>
      <c r="D16" s="3">
        <v>3.6316811075498005E-3</v>
      </c>
      <c r="E16" s="3">
        <v>4.4759841332020585E-3</v>
      </c>
      <c r="F16" s="3">
        <v>5.0446124035018105E-3</v>
      </c>
    </row>
    <row r="17" spans="1:10" x14ac:dyDescent="0.25">
      <c r="B17" s="3" t="s">
        <v>53</v>
      </c>
      <c r="C17" s="3">
        <v>5.0446124035018105E-3</v>
      </c>
      <c r="D17" s="3">
        <v>4.4759841332020585E-3</v>
      </c>
      <c r="E17" s="3">
        <v>4.8301987048943078E-3</v>
      </c>
      <c r="F17" s="34">
        <v>5.0446124035018105E-3</v>
      </c>
    </row>
    <row r="18" spans="1:10" x14ac:dyDescent="0.25">
      <c r="B18" s="3" t="s">
        <v>54</v>
      </c>
      <c r="C18" s="30">
        <v>2.9059732045705589E-3</v>
      </c>
      <c r="D18" s="3">
        <v>1.7278759594743863E-3</v>
      </c>
      <c r="E18" s="3">
        <v>4.6142142099600087E-3</v>
      </c>
      <c r="F18" s="35">
        <v>4.2010947760129516E-3</v>
      </c>
    </row>
    <row r="19" spans="1:10" x14ac:dyDescent="0.25">
      <c r="B19" s="3" t="s">
        <v>55</v>
      </c>
      <c r="C19" s="35">
        <v>4.2010947760129516E-3</v>
      </c>
      <c r="D19" s="3">
        <v>4.6142142099600087E-3</v>
      </c>
      <c r="E19" s="3">
        <v>4.6142142099600087E-3</v>
      </c>
      <c r="F19" s="3">
        <v>5.0446124035018105E-3</v>
      </c>
    </row>
    <row r="20" spans="1:10" x14ac:dyDescent="0.25">
      <c r="B20" s="3" t="s">
        <v>56</v>
      </c>
      <c r="C20" s="34">
        <v>5.0446124035018105E-3</v>
      </c>
      <c r="D20" s="7">
        <v>4.6142142099600087E-3</v>
      </c>
      <c r="E20" s="27">
        <v>4.8301987048943078E-3</v>
      </c>
      <c r="F20" s="3">
        <v>5.0446124035018105E-3</v>
      </c>
    </row>
    <row r="21" spans="1:10" x14ac:dyDescent="0.25">
      <c r="B21" s="3" t="s">
        <v>57</v>
      </c>
      <c r="C21" s="3">
        <v>2.9688050576423546E-3</v>
      </c>
      <c r="D21" s="3">
        <v>1.7278759594743863E-3</v>
      </c>
      <c r="E21" s="3">
        <v>3.2295572478903073E-3</v>
      </c>
      <c r="F21" s="3">
        <v>4.146902302738527E-3</v>
      </c>
    </row>
    <row r="22" spans="1:10" x14ac:dyDescent="0.25">
      <c r="B22" s="3" t="s">
        <v>60</v>
      </c>
      <c r="C22" s="3">
        <v>4.146902302738527E-3</v>
      </c>
      <c r="D22" s="3">
        <v>3.2295572478903073E-3</v>
      </c>
      <c r="E22" s="3">
        <v>3.0033625768318421E-3</v>
      </c>
      <c r="F22" s="3">
        <v>3.7699111843077521E-3</v>
      </c>
    </row>
    <row r="23" spans="1:10" x14ac:dyDescent="0.25">
      <c r="B23" s="3" t="s">
        <v>59</v>
      </c>
      <c r="C23" s="3">
        <v>3.7699111843077521E-3</v>
      </c>
      <c r="D23" s="3">
        <v>3.0033625768318421E-3</v>
      </c>
      <c r="E23" s="3">
        <v>3.0033625768318421E-3</v>
      </c>
      <c r="F23" s="3">
        <v>3.7699111843077521E-3</v>
      </c>
    </row>
    <row r="24" spans="1:10" x14ac:dyDescent="0.25">
      <c r="B24" s="3" t="s">
        <v>61</v>
      </c>
      <c r="C24" s="3">
        <v>2.9059732045705589E-3</v>
      </c>
      <c r="D24" s="3">
        <v>1.9038051480754145E-3</v>
      </c>
      <c r="E24" s="3">
        <v>3.4054864364913362E-3</v>
      </c>
      <c r="F24" s="3">
        <v>4.146902302738527E-3</v>
      </c>
    </row>
    <row r="25" spans="1:10" x14ac:dyDescent="0.25">
      <c r="B25" s="3" t="s">
        <v>58</v>
      </c>
      <c r="C25" s="3">
        <v>4.146902302738527E-3</v>
      </c>
      <c r="D25" s="3">
        <v>3.4054864364913362E-3</v>
      </c>
      <c r="E25" s="3">
        <v>3.0033625768318421E-3</v>
      </c>
      <c r="F25" s="3">
        <v>3.807610296150829E-3</v>
      </c>
    </row>
    <row r="26" spans="1:10" x14ac:dyDescent="0.25">
      <c r="B26" s="3" t="s">
        <v>62</v>
      </c>
      <c r="C26" s="3">
        <v>3.807610296150829E-3</v>
      </c>
      <c r="D26" s="3">
        <v>3.0033625768318421E-3</v>
      </c>
      <c r="E26" s="3">
        <v>3.0033625768318421E-3</v>
      </c>
      <c r="F26" s="3">
        <v>3.807610296150829E-3</v>
      </c>
    </row>
    <row r="28" spans="1:10" x14ac:dyDescent="0.25">
      <c r="A28" s="19"/>
      <c r="B28" s="1"/>
      <c r="C28" s="20" t="s">
        <v>27</v>
      </c>
      <c r="D28" s="20" t="s">
        <v>39</v>
      </c>
      <c r="E28" s="20" t="s">
        <v>40</v>
      </c>
      <c r="F28" s="20" t="s">
        <v>28</v>
      </c>
      <c r="G28" s="17" t="s">
        <v>121</v>
      </c>
      <c r="H28" s="17" t="s">
        <v>122</v>
      </c>
    </row>
    <row r="29" spans="1:10" x14ac:dyDescent="0.25">
      <c r="A29" s="10" t="s">
        <v>7</v>
      </c>
      <c r="B29" s="2" t="s">
        <v>50</v>
      </c>
      <c r="C29" s="2" t="s">
        <v>111</v>
      </c>
      <c r="D29" s="2" t="s">
        <v>111</v>
      </c>
      <c r="E29" s="2" t="s">
        <v>111</v>
      </c>
      <c r="F29" s="2" t="s">
        <v>111</v>
      </c>
      <c r="G29" s="9" t="s">
        <v>111</v>
      </c>
      <c r="H29" s="9" t="s">
        <v>111</v>
      </c>
    </row>
    <row r="30" spans="1:10" x14ac:dyDescent="0.25">
      <c r="A30" s="3" t="s">
        <v>68</v>
      </c>
      <c r="B30" s="3" t="s">
        <v>63</v>
      </c>
      <c r="C30" s="3">
        <v>2.2116812281272142E-3</v>
      </c>
      <c r="D30" s="3">
        <v>2.2580197197676643E-3</v>
      </c>
      <c r="E30" s="3">
        <v>3.8476656024840996E-3</v>
      </c>
      <c r="F30" s="3">
        <v>3.4934510307918503E-3</v>
      </c>
      <c r="G30" s="8">
        <f>MAX(E30:E57)</f>
        <v>7.1863931950866518E-3</v>
      </c>
      <c r="H30" s="8">
        <f>MAX(F30:F57)</f>
        <v>5.0446124035018105E-3</v>
      </c>
    </row>
    <row r="31" spans="1:10" x14ac:dyDescent="0.25">
      <c r="B31" s="3" t="s">
        <v>64</v>
      </c>
      <c r="C31" s="3">
        <v>3.4934510307918503E-3</v>
      </c>
      <c r="D31" s="3">
        <v>3.8476656024840996E-3</v>
      </c>
      <c r="E31" s="3">
        <v>3.1792917654328711E-3</v>
      </c>
      <c r="F31" s="3">
        <v>3.1792917654328702E-3</v>
      </c>
    </row>
    <row r="32" spans="1:10" x14ac:dyDescent="0.25">
      <c r="B32" s="3" t="s">
        <v>65</v>
      </c>
      <c r="C32" s="3">
        <v>3.1792917654328702E-3</v>
      </c>
      <c r="D32" s="3">
        <v>3.1792917654328711E-3</v>
      </c>
      <c r="E32" s="3">
        <v>3.1792917654328711E-3</v>
      </c>
      <c r="F32" s="3">
        <v>3.1792917654328702E-3</v>
      </c>
      <c r="H32" s="1"/>
      <c r="I32" s="21" t="s">
        <v>34</v>
      </c>
      <c r="J32" s="21" t="s">
        <v>29</v>
      </c>
    </row>
    <row r="33" spans="2:10" x14ac:dyDescent="0.25">
      <c r="B33" s="3" t="s">
        <v>78</v>
      </c>
      <c r="C33" s="3">
        <v>3.1792917654328702E-3</v>
      </c>
      <c r="D33" s="3">
        <v>3.1792917654328711E-3</v>
      </c>
      <c r="E33" s="3">
        <v>3.1792917654328711E-3</v>
      </c>
      <c r="F33" s="3">
        <v>3.1792917654328702E-3</v>
      </c>
      <c r="H33" s="21" t="s">
        <v>38</v>
      </c>
      <c r="I33" s="14"/>
      <c r="J33" s="16">
        <f>(PI()/4)*(I33*(10/1000)^2+I34*(12/1000)^2+I35*(16/1000)^2+I36*(20/1000)^2+I37*(25/1000)^2)</f>
        <v>0</v>
      </c>
    </row>
    <row r="34" spans="2:10" x14ac:dyDescent="0.25">
      <c r="B34" s="3" t="s">
        <v>79</v>
      </c>
      <c r="C34" s="3">
        <v>3.1792917654328702E-3</v>
      </c>
      <c r="D34" s="3">
        <v>3.1792917654328711E-3</v>
      </c>
      <c r="E34" s="3">
        <v>3.1792917654328711E-3</v>
      </c>
      <c r="F34" s="3">
        <v>3.1792917654328702E-3</v>
      </c>
      <c r="H34" s="21" t="s">
        <v>30</v>
      </c>
      <c r="I34" s="14"/>
    </row>
    <row r="35" spans="2:10" x14ac:dyDescent="0.25">
      <c r="B35" s="3" t="s">
        <v>80</v>
      </c>
      <c r="C35" s="3">
        <v>3.1792917654328702E-3</v>
      </c>
      <c r="D35" s="3">
        <v>3.1792917654328711E-3</v>
      </c>
      <c r="E35" s="3">
        <v>3.8476656024840996E-3</v>
      </c>
      <c r="F35" s="3">
        <v>3.4934510307918503E-3</v>
      </c>
      <c r="H35" s="21" t="s">
        <v>31</v>
      </c>
      <c r="I35" s="14"/>
    </row>
    <row r="36" spans="2:10" x14ac:dyDescent="0.25">
      <c r="B36" s="3" t="s">
        <v>81</v>
      </c>
      <c r="C36" s="3">
        <v>3.4934510307918503E-3</v>
      </c>
      <c r="D36" s="3">
        <v>3.8476656024840996E-3</v>
      </c>
      <c r="E36" s="3">
        <v>2.2580197197676643E-3</v>
      </c>
      <c r="F36" s="3">
        <v>2.2116812281272142E-3</v>
      </c>
      <c r="H36" s="21" t="s">
        <v>32</v>
      </c>
      <c r="I36" s="14"/>
    </row>
    <row r="37" spans="2:10" x14ac:dyDescent="0.25">
      <c r="B37" s="3" t="s">
        <v>69</v>
      </c>
      <c r="C37" s="3">
        <v>2.0106192982974674E-3</v>
      </c>
      <c r="D37" s="3">
        <v>2.2580197197676643E-3</v>
      </c>
      <c r="E37" s="3">
        <v>3.8476656024840996E-3</v>
      </c>
      <c r="F37" s="3">
        <v>3.1792917654328702E-3</v>
      </c>
      <c r="H37" s="21" t="s">
        <v>33</v>
      </c>
      <c r="I37" s="14"/>
    </row>
    <row r="38" spans="2:10" x14ac:dyDescent="0.25">
      <c r="B38" s="3" t="s">
        <v>70</v>
      </c>
      <c r="C38" s="3">
        <v>3.1792917654328702E-3</v>
      </c>
      <c r="D38" s="3">
        <v>3.8476656024840996E-3</v>
      </c>
      <c r="E38" s="3">
        <v>3.1792917654328711E-3</v>
      </c>
      <c r="F38" s="3">
        <v>2.9530970943744054E-3</v>
      </c>
    </row>
    <row r="39" spans="2:10" x14ac:dyDescent="0.25">
      <c r="B39" s="3" t="s">
        <v>71</v>
      </c>
      <c r="C39" s="3">
        <v>2.9530970943744054E-3</v>
      </c>
      <c r="D39" s="3">
        <v>3.1792917654328711E-3</v>
      </c>
      <c r="E39" s="3">
        <v>3.3175218421908218E-3</v>
      </c>
      <c r="F39" s="3">
        <v>2.9530970943744054E-3</v>
      </c>
    </row>
    <row r="40" spans="2:10" x14ac:dyDescent="0.25">
      <c r="B40" s="3" t="s">
        <v>82</v>
      </c>
      <c r="C40" s="3">
        <v>2.9530970943744054E-3</v>
      </c>
      <c r="D40" s="3">
        <v>3.3175218421908218E-3</v>
      </c>
      <c r="E40" s="3">
        <v>3.3175218421908218E-3</v>
      </c>
      <c r="F40" s="3">
        <v>2.9530970943744054E-3</v>
      </c>
    </row>
    <row r="41" spans="2:10" x14ac:dyDescent="0.25">
      <c r="B41" s="3" t="s">
        <v>83</v>
      </c>
      <c r="C41" s="3">
        <v>2.9530970943744054E-3</v>
      </c>
      <c r="D41" s="3">
        <v>3.3175218421908218E-3</v>
      </c>
      <c r="E41" s="3">
        <v>3.1792917654328711E-3</v>
      </c>
      <c r="F41" s="3">
        <v>2.9530970943744054E-3</v>
      </c>
    </row>
    <row r="42" spans="2:10" x14ac:dyDescent="0.25">
      <c r="B42" s="3" t="s">
        <v>84</v>
      </c>
      <c r="C42" s="3">
        <v>2.9530970943744054E-3</v>
      </c>
      <c r="D42" s="3">
        <v>3.1792917654328711E-3</v>
      </c>
      <c r="E42" s="3">
        <v>3.8476656024840996E-3</v>
      </c>
      <c r="F42" s="3">
        <v>2.9530970943744054E-3</v>
      </c>
    </row>
    <row r="43" spans="2:10" x14ac:dyDescent="0.25">
      <c r="B43" s="3" t="s">
        <v>85</v>
      </c>
      <c r="C43" s="3">
        <v>2.9530970943744054E-3</v>
      </c>
      <c r="D43" s="3">
        <v>3.8476656024840996E-3</v>
      </c>
      <c r="E43" s="3">
        <v>2.2580197197676643E-3</v>
      </c>
      <c r="F43" s="3">
        <v>2.0106192982974674E-3</v>
      </c>
    </row>
    <row r="44" spans="2:10" x14ac:dyDescent="0.25">
      <c r="B44" s="3" t="s">
        <v>72</v>
      </c>
      <c r="C44" s="3">
        <v>2.0106192982974674E-3</v>
      </c>
      <c r="D44" s="3">
        <v>2.0420352248333657E-3</v>
      </c>
      <c r="E44" s="3">
        <v>3.543716513249287E-3</v>
      </c>
      <c r="F44" s="3">
        <v>3.1792917654328702E-3</v>
      </c>
    </row>
    <row r="45" spans="2:10" x14ac:dyDescent="0.25">
      <c r="B45" s="3" t="s">
        <v>73</v>
      </c>
      <c r="C45" s="3">
        <v>3.1792917654328702E-3</v>
      </c>
      <c r="D45" s="3">
        <v>3.543716513249287E-3</v>
      </c>
      <c r="E45" s="3">
        <v>4.1131301817124372E-3</v>
      </c>
      <c r="F45" s="3">
        <v>4.0628646992550005E-3</v>
      </c>
    </row>
    <row r="46" spans="2:10" x14ac:dyDescent="0.25">
      <c r="B46" s="3" t="s">
        <v>74</v>
      </c>
      <c r="C46" s="3">
        <v>4.0628646992550005E-3</v>
      </c>
      <c r="D46" s="3">
        <v>4.1131301817124372E-3</v>
      </c>
      <c r="E46" s="3">
        <v>6.2046454908398418E-3</v>
      </c>
      <c r="F46" s="3">
        <v>5.0446124035018105E-3</v>
      </c>
    </row>
    <row r="47" spans="2:10" x14ac:dyDescent="0.25">
      <c r="B47" s="3" t="s">
        <v>86</v>
      </c>
      <c r="C47" s="3">
        <v>5.0446124035018105E-3</v>
      </c>
      <c r="D47" s="3">
        <v>6.2046454908398418E-3</v>
      </c>
      <c r="E47" s="8">
        <v>7.1863931950866518E-3</v>
      </c>
      <c r="F47" s="3">
        <v>5.0446124035018105E-3</v>
      </c>
    </row>
    <row r="48" spans="2:10" x14ac:dyDescent="0.25">
      <c r="B48" s="3" t="s">
        <v>87</v>
      </c>
      <c r="C48" s="3">
        <v>5.0446124035018105E-3</v>
      </c>
      <c r="D48" s="8">
        <v>7.1863931950866518E-3</v>
      </c>
      <c r="E48" s="3">
        <v>6.1653755826699694E-3</v>
      </c>
      <c r="F48" s="32">
        <v>5.0446124035018105E-3</v>
      </c>
    </row>
    <row r="49" spans="2:6" x14ac:dyDescent="0.25">
      <c r="B49" s="3" t="s">
        <v>88</v>
      </c>
      <c r="C49" s="32">
        <v>5.0446124035018105E-3</v>
      </c>
      <c r="D49" s="3">
        <v>6.1653755826699694E-3</v>
      </c>
      <c r="E49" s="3">
        <v>4.4759841332020585E-3</v>
      </c>
      <c r="F49" s="3">
        <v>4.0628646992550005E-3</v>
      </c>
    </row>
    <row r="50" spans="2:6" x14ac:dyDescent="0.25">
      <c r="B50" s="3" t="s">
        <v>89</v>
      </c>
      <c r="C50" s="3">
        <v>4.0628646992550005E-3</v>
      </c>
      <c r="D50" s="3">
        <v>4.4759841332020585E-3</v>
      </c>
      <c r="E50" s="3">
        <v>1.9038051480754145E-3</v>
      </c>
      <c r="F50" s="3">
        <v>1.8095573684677208E-3</v>
      </c>
    </row>
    <row r="51" spans="2:6" x14ac:dyDescent="0.25">
      <c r="B51" s="3" t="s">
        <v>75</v>
      </c>
      <c r="C51" s="3">
        <v>2.0106192982974674E-3</v>
      </c>
      <c r="D51" s="3">
        <v>1.9038051480754145E-3</v>
      </c>
      <c r="E51" s="3">
        <v>3.3175218421908218E-3</v>
      </c>
      <c r="F51" s="3">
        <v>2.9530970943744054E-3</v>
      </c>
    </row>
    <row r="52" spans="2:6" x14ac:dyDescent="0.25">
      <c r="B52" s="3" t="s">
        <v>76</v>
      </c>
      <c r="C52" s="3">
        <v>2.9530970943744054E-3</v>
      </c>
      <c r="D52" s="3">
        <v>3.3175218421908218E-3</v>
      </c>
      <c r="E52" s="3">
        <v>3.9858956792420503E-3</v>
      </c>
      <c r="F52" s="30">
        <v>3.0913271711323566E-3</v>
      </c>
    </row>
    <row r="53" spans="2:6" x14ac:dyDescent="0.25">
      <c r="B53" s="3" t="s">
        <v>77</v>
      </c>
      <c r="C53" s="3">
        <v>3.0913271711323566E-3</v>
      </c>
      <c r="D53" s="3">
        <v>3.9858956792420503E-3</v>
      </c>
      <c r="E53" s="3">
        <v>6.1653755826699694E-3</v>
      </c>
      <c r="F53" s="31">
        <v>5.0061278934953359E-3</v>
      </c>
    </row>
    <row r="54" spans="2:6" x14ac:dyDescent="0.25">
      <c r="B54" s="3" t="s">
        <v>90</v>
      </c>
      <c r="C54" s="31">
        <v>5.0061278934953359E-3</v>
      </c>
      <c r="D54" s="3">
        <v>6.1653755826699694E-3</v>
      </c>
      <c r="E54" s="3">
        <v>7.1863931950866518E-3</v>
      </c>
      <c r="F54" s="30">
        <v>4.5537385513784064E-3</v>
      </c>
    </row>
    <row r="55" spans="2:6" x14ac:dyDescent="0.25">
      <c r="B55" s="3" t="s">
        <v>91</v>
      </c>
      <c r="C55" s="3">
        <v>4.5537385513784064E-3</v>
      </c>
      <c r="D55" s="3">
        <v>7.1863931950866518E-3</v>
      </c>
      <c r="E55" s="3">
        <v>6.1653755826699694E-3</v>
      </c>
      <c r="F55" s="30">
        <v>5.0061278934953359E-3</v>
      </c>
    </row>
    <row r="56" spans="2:6" x14ac:dyDescent="0.25">
      <c r="B56" s="3" t="s">
        <v>92</v>
      </c>
      <c r="C56" s="30">
        <v>5.0061278934953359E-3</v>
      </c>
      <c r="D56" s="3">
        <v>6.1653755826699694E-3</v>
      </c>
      <c r="E56" s="3">
        <v>4.4759841332020585E-3</v>
      </c>
      <c r="F56" s="3">
        <v>3.2923891009621034E-3</v>
      </c>
    </row>
    <row r="57" spans="2:6" x14ac:dyDescent="0.25">
      <c r="B57" s="3" t="s">
        <v>93</v>
      </c>
      <c r="C57" s="3">
        <v>3.2923891009621034E-3</v>
      </c>
      <c r="D57" s="3">
        <v>4.4759841332020585E-3</v>
      </c>
      <c r="E57" s="3">
        <v>1.9038051480754145E-3</v>
      </c>
      <c r="F57" s="3">
        <v>1.8095573684677208E-3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25" workbookViewId="0">
      <selection activeCell="E48" sqref="E48"/>
    </sheetView>
  </sheetViews>
  <sheetFormatPr baseColWidth="10" defaultRowHeight="15" x14ac:dyDescent="0.25"/>
  <cols>
    <col min="2" max="2" width="18" customWidth="1"/>
    <col min="3" max="3" width="15.7109375" customWidth="1"/>
    <col min="4" max="4" width="15.140625" customWidth="1"/>
    <col min="5" max="5" width="15.5703125" customWidth="1"/>
    <col min="6" max="6" width="16" customWidth="1"/>
    <col min="7" max="7" width="19.85546875" customWidth="1"/>
    <col min="8" max="8" width="19" customWidth="1"/>
    <col min="9" max="9" width="20.140625" customWidth="1"/>
    <col min="10" max="10" width="19.85546875" customWidth="1"/>
  </cols>
  <sheetData>
    <row r="1" spans="1:10" x14ac:dyDescent="0.25">
      <c r="A1" s="19"/>
      <c r="B1" s="1"/>
      <c r="C1" s="20" t="s">
        <v>27</v>
      </c>
      <c r="D1" s="20" t="s">
        <v>39</v>
      </c>
      <c r="E1" s="20" t="s">
        <v>40</v>
      </c>
      <c r="F1" s="20" t="s">
        <v>28</v>
      </c>
      <c r="G1" s="15" t="s">
        <v>121</v>
      </c>
      <c r="H1" s="15" t="s">
        <v>119</v>
      </c>
    </row>
    <row r="2" spans="1:10" x14ac:dyDescent="0.25">
      <c r="A2" s="10" t="s">
        <v>7</v>
      </c>
      <c r="B2" s="2" t="s">
        <v>50</v>
      </c>
      <c r="C2" s="2" t="s">
        <v>23</v>
      </c>
      <c r="D2" s="2" t="s">
        <v>23</v>
      </c>
      <c r="E2" s="2" t="s">
        <v>23</v>
      </c>
      <c r="F2" s="2" t="s">
        <v>23</v>
      </c>
      <c r="G2" s="12" t="s">
        <v>23</v>
      </c>
      <c r="H2" s="12" t="s">
        <v>23</v>
      </c>
    </row>
    <row r="3" spans="1:10" x14ac:dyDescent="0.25">
      <c r="A3" s="3" t="s">
        <v>67</v>
      </c>
      <c r="B3" s="3" t="s">
        <v>35</v>
      </c>
      <c r="C3" s="3">
        <v>1.0304423903774521E-3</v>
      </c>
      <c r="D3" s="3">
        <v>1.4137166941154071E-3</v>
      </c>
      <c r="E3" s="3">
        <v>2.1991148575128557E-3</v>
      </c>
      <c r="F3" s="3">
        <v>2.4127431579569611E-3</v>
      </c>
      <c r="G3" s="7">
        <f>MAX(E3:E26)</f>
        <v>6.2046454908398418E-3</v>
      </c>
      <c r="H3" s="7">
        <f>MAX(F3:F26)</f>
        <v>5.5354862556252155E-3</v>
      </c>
    </row>
    <row r="4" spans="1:10" x14ac:dyDescent="0.25">
      <c r="B4" s="3" t="s">
        <v>36</v>
      </c>
      <c r="C4" s="3">
        <v>2.4127431579569611E-3</v>
      </c>
      <c r="D4" s="3">
        <v>2.1991148575128557E-3</v>
      </c>
      <c r="E4" s="3">
        <v>2.1991148575128557E-3</v>
      </c>
      <c r="F4" s="3">
        <v>2.2116812281272142E-3</v>
      </c>
    </row>
    <row r="5" spans="1:10" x14ac:dyDescent="0.25">
      <c r="B5" s="3" t="s">
        <v>37</v>
      </c>
      <c r="C5" s="3">
        <v>2.2116812281272142E-3</v>
      </c>
      <c r="D5" s="3">
        <v>2.1991148575128557E-3</v>
      </c>
      <c r="E5" s="3">
        <v>2.1991148575128557E-3</v>
      </c>
      <c r="F5" s="3">
        <v>2.2116812281272142E-3</v>
      </c>
      <c r="H5" s="1"/>
      <c r="I5" s="21" t="s">
        <v>34</v>
      </c>
      <c r="J5" s="21" t="s">
        <v>29</v>
      </c>
    </row>
    <row r="6" spans="1:10" x14ac:dyDescent="0.25">
      <c r="B6" s="3" t="s">
        <v>41</v>
      </c>
      <c r="C6" s="3">
        <v>1.1435397259066846E-3</v>
      </c>
      <c r="D6" s="3">
        <v>1.5016812884159211E-3</v>
      </c>
      <c r="E6" s="3">
        <v>2.1991148575128557E-3</v>
      </c>
      <c r="F6" s="3">
        <v>2.9530970943744054E-3</v>
      </c>
      <c r="H6" s="21" t="s">
        <v>38</v>
      </c>
      <c r="I6" s="14"/>
      <c r="J6" s="16">
        <f>(PI()/4)*(I6*(10/1000)^2+I7*(12/1000)^2+I8*(16/1000)^2+I9*(20/1000)^2+I10*(25/1000)^2)</f>
        <v>0</v>
      </c>
    </row>
    <row r="7" spans="1:10" x14ac:dyDescent="0.25">
      <c r="B7" s="3" t="s">
        <v>42</v>
      </c>
      <c r="C7" s="3">
        <v>2.9530970943744054E-3</v>
      </c>
      <c r="D7" s="3">
        <v>2.1991148575128557E-3</v>
      </c>
      <c r="E7" s="3">
        <v>2.1991148575128557E-3</v>
      </c>
      <c r="F7" s="3">
        <v>2.6389378290154258E-3</v>
      </c>
      <c r="H7" s="21" t="s">
        <v>30</v>
      </c>
      <c r="I7" s="14"/>
    </row>
    <row r="8" spans="1:10" x14ac:dyDescent="0.25">
      <c r="B8" s="3" t="s">
        <v>43</v>
      </c>
      <c r="C8" s="3">
        <v>2.6389378290154258E-3</v>
      </c>
      <c r="D8" s="3">
        <v>2.1991148575128557E-3</v>
      </c>
      <c r="E8" s="3">
        <v>2.1991148575128557E-3</v>
      </c>
      <c r="F8" s="3">
        <v>2.8399997588451731E-3</v>
      </c>
      <c r="H8" s="21" t="s">
        <v>31</v>
      </c>
      <c r="I8" s="14"/>
    </row>
    <row r="9" spans="1:10" x14ac:dyDescent="0.25">
      <c r="B9" s="3" t="s">
        <v>44</v>
      </c>
      <c r="C9" s="3">
        <v>1.1435397259066846E-3</v>
      </c>
      <c r="D9" s="3">
        <v>1.5896458827164355E-3</v>
      </c>
      <c r="E9" s="3">
        <v>2.6892033114728629E-3</v>
      </c>
      <c r="F9" s="3">
        <v>2.9530970943744054E-3</v>
      </c>
      <c r="H9" s="21" t="s">
        <v>32</v>
      </c>
      <c r="I9" s="14"/>
    </row>
    <row r="10" spans="1:10" x14ac:dyDescent="0.25">
      <c r="B10" s="3" t="s">
        <v>46</v>
      </c>
      <c r="C10" s="3">
        <v>2.9530970943744054E-3</v>
      </c>
      <c r="D10" s="3">
        <v>2.6892033114728629E-3</v>
      </c>
      <c r="E10" s="3">
        <v>2.1991148575128557E-3</v>
      </c>
      <c r="F10" s="3">
        <v>2.9530970943744054E-3</v>
      </c>
      <c r="H10" s="21" t="s">
        <v>33</v>
      </c>
      <c r="I10" s="14"/>
    </row>
    <row r="11" spans="1:10" x14ac:dyDescent="0.25">
      <c r="B11" s="3" t="s">
        <v>47</v>
      </c>
      <c r="C11" s="3">
        <v>2.9530970943744054E-3</v>
      </c>
      <c r="D11" s="3">
        <v>2.1991148575128557E-3</v>
      </c>
      <c r="E11" s="3">
        <v>2.1991148575128557E-3</v>
      </c>
      <c r="F11" s="3">
        <v>2.6389378290154258E-3</v>
      </c>
    </row>
    <row r="12" spans="1:10" x14ac:dyDescent="0.25">
      <c r="B12" s="3" t="s">
        <v>48</v>
      </c>
      <c r="C12" s="3">
        <v>1.1435397259066846E-3</v>
      </c>
      <c r="D12" s="3">
        <v>1.4137166941154071E-3</v>
      </c>
      <c r="E12" s="3">
        <v>2.8274333882308141E-3</v>
      </c>
      <c r="F12" s="3">
        <v>3.0811169950081896E-3</v>
      </c>
    </row>
    <row r="13" spans="1:10" x14ac:dyDescent="0.25">
      <c r="B13" s="3" t="s">
        <v>45</v>
      </c>
      <c r="C13" s="3">
        <v>3.0811169950081896E-3</v>
      </c>
      <c r="D13" s="3">
        <v>2.8274333882308141E-3</v>
      </c>
      <c r="E13" s="3">
        <v>4.8301987048943078E-3</v>
      </c>
      <c r="F13" s="3">
        <v>5.5354862556252155E-3</v>
      </c>
    </row>
    <row r="14" spans="1:10" x14ac:dyDescent="0.25">
      <c r="B14" s="3" t="s">
        <v>49</v>
      </c>
      <c r="C14" s="3">
        <v>5.5354862556252155E-3</v>
      </c>
      <c r="D14" s="3">
        <v>4.8301987048943078E-3</v>
      </c>
      <c r="E14" s="3">
        <v>6.2046454908398418E-3</v>
      </c>
      <c r="F14" s="3">
        <v>5.5354862556252155E-3</v>
      </c>
    </row>
    <row r="15" spans="1:10" x14ac:dyDescent="0.25">
      <c r="B15" s="3" t="s">
        <v>51</v>
      </c>
      <c r="C15" s="3">
        <v>1.1435397259066846E-3</v>
      </c>
      <c r="D15" s="3">
        <v>1.5896458827164355E-3</v>
      </c>
      <c r="E15" s="3">
        <v>3.3175218421908218E-3</v>
      </c>
      <c r="F15" s="3">
        <v>4.5537385513784064E-3</v>
      </c>
    </row>
    <row r="16" spans="1:10" x14ac:dyDescent="0.25">
      <c r="B16" s="3" t="s">
        <v>52</v>
      </c>
      <c r="C16" s="3">
        <v>4.5537385513784064E-3</v>
      </c>
      <c r="D16" s="3">
        <v>3.3175218421908218E-3</v>
      </c>
      <c r="E16" s="3">
        <v>4.8301987048943078E-3</v>
      </c>
      <c r="F16" s="3">
        <v>5.5354862556252155E-3</v>
      </c>
    </row>
    <row r="17" spans="1:10" x14ac:dyDescent="0.25">
      <c r="B17" s="3" t="s">
        <v>53</v>
      </c>
      <c r="C17" s="3">
        <v>5.5354862556252155E-3</v>
      </c>
      <c r="D17" s="3">
        <v>4.8301987048943078E-3</v>
      </c>
      <c r="E17" s="3">
        <v>6.2046454908398418E-3</v>
      </c>
      <c r="F17" s="3">
        <v>5.5354862556252155E-3</v>
      </c>
    </row>
    <row r="18" spans="1:10" x14ac:dyDescent="0.25">
      <c r="B18" s="3" t="s">
        <v>54</v>
      </c>
      <c r="C18" s="3">
        <v>1.1435397259066846E-3</v>
      </c>
      <c r="D18" s="3">
        <v>1.4137166941154071E-3</v>
      </c>
      <c r="E18" s="3">
        <v>3.6717364138830711E-3</v>
      </c>
      <c r="F18" s="3">
        <v>4.5537385513784064E-3</v>
      </c>
    </row>
    <row r="19" spans="1:10" x14ac:dyDescent="0.25">
      <c r="B19" s="3" t="s">
        <v>55</v>
      </c>
      <c r="C19" s="3">
        <v>4.5537385513784064E-3</v>
      </c>
      <c r="D19" s="3">
        <v>3.6717364138830711E-3</v>
      </c>
      <c r="E19" s="3">
        <v>5.6745017305465653E-3</v>
      </c>
      <c r="F19" s="3">
        <v>5.5354862556252155E-3</v>
      </c>
    </row>
    <row r="20" spans="1:10" x14ac:dyDescent="0.25">
      <c r="B20" s="3" t="s">
        <v>56</v>
      </c>
      <c r="C20" s="7">
        <v>5.5354862556252155E-3</v>
      </c>
      <c r="D20" s="7">
        <v>5.6745017305465653E-3</v>
      </c>
      <c r="E20" s="7">
        <v>6.2046454908398418E-3</v>
      </c>
      <c r="F20" s="7">
        <v>5.5354862556252155E-3</v>
      </c>
    </row>
    <row r="21" spans="1:10" x14ac:dyDescent="0.25">
      <c r="B21" s="3" t="s">
        <v>57</v>
      </c>
      <c r="C21" s="3">
        <v>1.2566370614359172E-3</v>
      </c>
      <c r="D21" s="3">
        <v>1.5016812884159211E-3</v>
      </c>
      <c r="E21" s="3">
        <v>2.1991148575128557E-3</v>
      </c>
      <c r="F21" s="3">
        <v>2.9530970943744054E-3</v>
      </c>
    </row>
    <row r="22" spans="1:10" x14ac:dyDescent="0.25">
      <c r="B22" s="3" t="s">
        <v>60</v>
      </c>
      <c r="C22" s="3">
        <v>2.9530970943744054E-3</v>
      </c>
      <c r="D22" s="3">
        <v>2.1991148575128557E-3</v>
      </c>
      <c r="E22" s="3">
        <v>2.1991148575128557E-3</v>
      </c>
      <c r="F22" s="3">
        <v>2.6389378290154258E-3</v>
      </c>
    </row>
    <row r="23" spans="1:10" x14ac:dyDescent="0.25">
      <c r="B23" s="3" t="s">
        <v>59</v>
      </c>
      <c r="C23" s="3">
        <v>2.6389378290154258E-3</v>
      </c>
      <c r="D23" s="3">
        <v>2.1991148575128557E-3</v>
      </c>
      <c r="E23" s="3">
        <v>2.1991148575128557E-3</v>
      </c>
      <c r="F23" s="3">
        <v>2.8399997588451731E-3</v>
      </c>
    </row>
    <row r="24" spans="1:10" x14ac:dyDescent="0.25">
      <c r="B24" s="3" t="s">
        <v>61</v>
      </c>
      <c r="C24" s="3">
        <v>1.2063715789784805E-3</v>
      </c>
      <c r="D24" s="3">
        <v>1.4137166941154071E-3</v>
      </c>
      <c r="E24" s="3">
        <v>2.1991148575128557E-3</v>
      </c>
      <c r="F24" s="3">
        <v>2.5509732347149122E-3</v>
      </c>
    </row>
    <row r="25" spans="1:10" x14ac:dyDescent="0.25">
      <c r="B25" s="3" t="s">
        <v>58</v>
      </c>
      <c r="C25" s="3">
        <v>2.5509732347149122E-3</v>
      </c>
      <c r="D25" s="3">
        <v>2.1991148575128557E-3</v>
      </c>
      <c r="E25" s="3">
        <v>2.1991148575128557E-3</v>
      </c>
      <c r="F25" s="3">
        <v>2.349911304885165E-3</v>
      </c>
    </row>
    <row r="26" spans="1:10" x14ac:dyDescent="0.25">
      <c r="B26" s="3" t="s">
        <v>62</v>
      </c>
      <c r="C26" s="3">
        <v>2.349911304885165E-3</v>
      </c>
      <c r="D26" s="3">
        <v>2.1991148575128557E-3</v>
      </c>
      <c r="E26" s="3">
        <v>2.1991148575128557E-3</v>
      </c>
      <c r="F26" s="3">
        <v>2.4127431579569611E-3</v>
      </c>
    </row>
    <row r="28" spans="1:10" x14ac:dyDescent="0.25">
      <c r="A28" s="19"/>
      <c r="B28" s="1"/>
      <c r="C28" s="20" t="s">
        <v>27</v>
      </c>
      <c r="D28" s="20" t="s">
        <v>39</v>
      </c>
      <c r="E28" s="20" t="s">
        <v>40</v>
      </c>
      <c r="F28" s="20" t="s">
        <v>28</v>
      </c>
      <c r="G28" s="17" t="s">
        <v>121</v>
      </c>
      <c r="H28" s="17" t="s">
        <v>122</v>
      </c>
    </row>
    <row r="29" spans="1:10" x14ac:dyDescent="0.25">
      <c r="A29" s="10" t="s">
        <v>7</v>
      </c>
      <c r="B29" s="2" t="s">
        <v>50</v>
      </c>
      <c r="C29" s="2" t="s">
        <v>23</v>
      </c>
      <c r="D29" s="2" t="s">
        <v>23</v>
      </c>
      <c r="E29" s="2" t="s">
        <v>23</v>
      </c>
      <c r="F29" s="2" t="s">
        <v>23</v>
      </c>
      <c r="G29" s="9" t="s">
        <v>23</v>
      </c>
      <c r="H29" s="9" t="s">
        <v>23</v>
      </c>
    </row>
    <row r="30" spans="1:10" x14ac:dyDescent="0.25">
      <c r="A30" s="3" t="s">
        <v>94</v>
      </c>
      <c r="B30" s="3" t="s">
        <v>63</v>
      </c>
      <c r="C30" s="3">
        <v>9.6132735199847669E-4</v>
      </c>
      <c r="D30" s="3">
        <v>1.4137166941154071E-3</v>
      </c>
      <c r="E30" s="3">
        <v>2.1991148575128557E-3</v>
      </c>
      <c r="F30" s="3">
        <v>2.0608847807549041E-3</v>
      </c>
      <c r="G30" s="8">
        <f>MAX(E30:E57)</f>
        <v>8.1681408993334627E-3</v>
      </c>
      <c r="H30" s="8">
        <f>MAX(F30:F57)</f>
        <v>5.9878755977421459E-3</v>
      </c>
    </row>
    <row r="31" spans="1:10" x14ac:dyDescent="0.25">
      <c r="B31" s="3" t="s">
        <v>64</v>
      </c>
      <c r="C31" s="3">
        <v>2.0608847807549041E-3</v>
      </c>
      <c r="D31" s="3">
        <v>2.1991148575128557E-3</v>
      </c>
      <c r="E31" s="3">
        <v>2.1991148575128557E-3</v>
      </c>
      <c r="F31" s="3">
        <v>2.0106192982974674E-3</v>
      </c>
    </row>
    <row r="32" spans="1:10" x14ac:dyDescent="0.25">
      <c r="B32" s="3" t="s">
        <v>65</v>
      </c>
      <c r="C32" s="3">
        <v>2.0106192982974674E-3</v>
      </c>
      <c r="D32" s="3">
        <v>2.1991148575128557E-3</v>
      </c>
      <c r="E32" s="3">
        <v>2.1991148575128557E-3</v>
      </c>
      <c r="F32" s="3">
        <v>2.0106192982974674E-3</v>
      </c>
      <c r="H32" s="1"/>
      <c r="I32" s="21" t="s">
        <v>34</v>
      </c>
      <c r="J32" s="21" t="s">
        <v>29</v>
      </c>
    </row>
    <row r="33" spans="2:10" x14ac:dyDescent="0.25">
      <c r="B33" s="3" t="s">
        <v>78</v>
      </c>
      <c r="C33" s="3">
        <v>2.0106192982974674E-3</v>
      </c>
      <c r="D33" s="3">
        <v>2.1991148575128557E-3</v>
      </c>
      <c r="E33" s="3">
        <v>2.1991148575128557E-3</v>
      </c>
      <c r="F33" s="3">
        <v>1.9477874452256717E-3</v>
      </c>
      <c r="H33" s="21" t="s">
        <v>38</v>
      </c>
      <c r="I33" s="14"/>
      <c r="J33" s="16">
        <f>(PI()/4)*(I33*(10/1000)^2+I34*(12/1000)^2+I35*(16/1000)^2+I36*(20/1000)^2+I37*(25/1000)^2)</f>
        <v>0</v>
      </c>
    </row>
    <row r="34" spans="2:10" x14ac:dyDescent="0.25">
      <c r="B34" s="3" t="s">
        <v>79</v>
      </c>
      <c r="C34" s="3">
        <v>1.9477874452256717E-3</v>
      </c>
      <c r="D34" s="3">
        <v>2.1991148575128557E-3</v>
      </c>
      <c r="E34" s="3">
        <v>2.1991148575128557E-3</v>
      </c>
      <c r="F34" s="3">
        <v>1.9477874452256717E-3</v>
      </c>
      <c r="H34" s="21" t="s">
        <v>30</v>
      </c>
      <c r="I34" s="14"/>
    </row>
    <row r="35" spans="2:10" x14ac:dyDescent="0.25">
      <c r="B35" s="3" t="s">
        <v>80</v>
      </c>
      <c r="C35" s="3">
        <v>1.9477874452256717E-3</v>
      </c>
      <c r="D35" s="3">
        <v>2.1991148575128557E-3</v>
      </c>
      <c r="E35" s="3">
        <v>2.1991148575128557E-3</v>
      </c>
      <c r="F35" s="3">
        <v>2.0106192982974674E-3</v>
      </c>
      <c r="H35" s="21" t="s">
        <v>31</v>
      </c>
      <c r="I35" s="14"/>
    </row>
    <row r="36" spans="2:10" x14ac:dyDescent="0.25">
      <c r="B36" s="3" t="s">
        <v>81</v>
      </c>
      <c r="C36" s="3">
        <v>2.0106192982974674E-3</v>
      </c>
      <c r="D36" s="3">
        <v>2.1991148575128557E-3</v>
      </c>
      <c r="E36" s="3">
        <v>1.4137166941154071E-3</v>
      </c>
      <c r="F36" s="3">
        <v>8.0424771931898698E-4</v>
      </c>
      <c r="H36" s="21" t="s">
        <v>32</v>
      </c>
      <c r="I36" s="14"/>
    </row>
    <row r="37" spans="2:10" x14ac:dyDescent="0.25">
      <c r="B37" s="3" t="s">
        <v>69</v>
      </c>
      <c r="C37" s="3">
        <v>9.6132735199847669E-4</v>
      </c>
      <c r="D37" s="3">
        <v>1.4137166941154071E-3</v>
      </c>
      <c r="E37" s="3">
        <v>2.1991148575128557E-3</v>
      </c>
      <c r="F37" s="3">
        <v>2.0608847807549041E-3</v>
      </c>
      <c r="H37" s="21" t="s">
        <v>33</v>
      </c>
      <c r="I37" s="14"/>
    </row>
    <row r="38" spans="2:10" x14ac:dyDescent="0.25">
      <c r="B38" s="3" t="s">
        <v>70</v>
      </c>
      <c r="C38" s="3">
        <v>2.0608847807549041E-3</v>
      </c>
      <c r="D38" s="3">
        <v>2.1991148575128557E-3</v>
      </c>
      <c r="E38" s="3">
        <v>2.1991148575128557E-3</v>
      </c>
      <c r="F38" s="3">
        <v>1.9477874452256717E-3</v>
      </c>
    </row>
    <row r="39" spans="2:10" x14ac:dyDescent="0.25">
      <c r="B39" s="3" t="s">
        <v>71</v>
      </c>
      <c r="C39" s="3">
        <v>1.9477874452256717E-3</v>
      </c>
      <c r="D39" s="3">
        <v>2.1991148575128557E-3</v>
      </c>
      <c r="E39" s="3">
        <v>2.1991148575128557E-3</v>
      </c>
      <c r="F39" s="3">
        <v>1.9477874452256717E-3</v>
      </c>
    </row>
    <row r="40" spans="2:10" x14ac:dyDescent="0.25">
      <c r="B40" s="3" t="s">
        <v>82</v>
      </c>
      <c r="C40" s="3">
        <v>1.9477874452256717E-3</v>
      </c>
      <c r="D40" s="3">
        <v>2.1991148575128557E-3</v>
      </c>
      <c r="E40" s="3">
        <v>2.1991148575128557E-3</v>
      </c>
      <c r="F40" s="3">
        <v>1.9477874452256717E-3</v>
      </c>
    </row>
    <row r="41" spans="2:10" x14ac:dyDescent="0.25">
      <c r="B41" s="3" t="s">
        <v>83</v>
      </c>
      <c r="C41" s="3">
        <v>1.9477874452256717E-3</v>
      </c>
      <c r="D41" s="3">
        <v>2.1991148575128557E-3</v>
      </c>
      <c r="E41" s="3">
        <v>2.1991148575128557E-3</v>
      </c>
      <c r="F41" s="3">
        <v>1.9477874452256717E-3</v>
      </c>
    </row>
    <row r="42" spans="2:10" x14ac:dyDescent="0.25">
      <c r="B42" s="3" t="s">
        <v>84</v>
      </c>
      <c r="C42" s="3">
        <v>1.9477874452256717E-3</v>
      </c>
      <c r="D42" s="3">
        <v>2.1991148575128557E-3</v>
      </c>
      <c r="E42" s="3">
        <v>2.1991148575128557E-3</v>
      </c>
      <c r="F42" s="3">
        <v>2.0106192982974674E-3</v>
      </c>
    </row>
    <row r="43" spans="2:10" x14ac:dyDescent="0.25">
      <c r="B43" s="3" t="s">
        <v>85</v>
      </c>
      <c r="C43" s="3">
        <v>2.0106192982974674E-3</v>
      </c>
      <c r="D43" s="3">
        <v>2.1991148575128557E-3</v>
      </c>
      <c r="E43" s="3">
        <v>1.4137166941154071E-3</v>
      </c>
      <c r="F43" s="3">
        <v>8.0424771931898698E-4</v>
      </c>
    </row>
    <row r="44" spans="2:10" x14ac:dyDescent="0.25">
      <c r="B44" s="3" t="s">
        <v>72</v>
      </c>
      <c r="C44" s="3">
        <v>9.6132735199847669E-4</v>
      </c>
      <c r="D44" s="3">
        <v>1.4137166941154071E-3</v>
      </c>
      <c r="E44" s="3">
        <v>2.1991148575128557E-3</v>
      </c>
      <c r="F44" s="3">
        <v>2.2116812281272142E-3</v>
      </c>
    </row>
    <row r="45" spans="2:10" x14ac:dyDescent="0.25">
      <c r="B45" s="3" t="s">
        <v>73</v>
      </c>
      <c r="C45" s="3">
        <v>2.2116812281272142E-3</v>
      </c>
      <c r="D45" s="3">
        <v>2.1991148575128557E-3</v>
      </c>
      <c r="E45" s="3">
        <v>3.711006322052944E-3</v>
      </c>
      <c r="F45" s="3">
        <v>3.0811169950081896E-3</v>
      </c>
    </row>
    <row r="46" spans="2:10" x14ac:dyDescent="0.25">
      <c r="B46" s="3" t="s">
        <v>74</v>
      </c>
      <c r="C46" s="3">
        <v>3.0811169950081896E-3</v>
      </c>
      <c r="D46" s="3">
        <v>3.711006322052944E-3</v>
      </c>
      <c r="E46" s="3">
        <v>6.6955193429632477E-3</v>
      </c>
      <c r="F46" s="3">
        <v>5.5354862556252155E-3</v>
      </c>
    </row>
    <row r="47" spans="2:10" x14ac:dyDescent="0.25">
      <c r="B47" s="3" t="s">
        <v>86</v>
      </c>
      <c r="C47" s="3">
        <v>5.5354862556252155E-3</v>
      </c>
      <c r="D47" s="3">
        <v>6.6955193429632477E-3</v>
      </c>
      <c r="E47" s="32">
        <v>8.1681408993334627E-3</v>
      </c>
      <c r="F47" s="3">
        <v>5.5354862556252155E-3</v>
      </c>
    </row>
    <row r="48" spans="2:10" x14ac:dyDescent="0.25">
      <c r="B48" s="3" t="s">
        <v>87</v>
      </c>
      <c r="C48" s="3">
        <v>5.5354862556252155E-3</v>
      </c>
      <c r="D48" s="32">
        <v>8.1681408993334627E-3</v>
      </c>
      <c r="E48" s="3">
        <v>6.6562494347933753E-3</v>
      </c>
      <c r="F48" s="30">
        <v>5.5354862556252155E-3</v>
      </c>
    </row>
    <row r="49" spans="2:6" x14ac:dyDescent="0.25">
      <c r="B49" s="3" t="s">
        <v>88</v>
      </c>
      <c r="C49" s="30">
        <v>5.5354862556252155E-3</v>
      </c>
      <c r="D49" s="3">
        <v>6.6562494347933753E-3</v>
      </c>
      <c r="E49" s="3">
        <v>3.6717364138830711E-3</v>
      </c>
      <c r="F49" s="3">
        <v>3.0811169950081896E-3</v>
      </c>
    </row>
    <row r="50" spans="2:6" x14ac:dyDescent="0.25">
      <c r="B50" s="3" t="s">
        <v>89</v>
      </c>
      <c r="C50" s="3">
        <v>3.0811169950081896E-3</v>
      </c>
      <c r="D50" s="3">
        <v>3.6717364138830711E-3</v>
      </c>
      <c r="E50" s="3">
        <v>9.6132735199847669E-4</v>
      </c>
      <c r="F50" s="3">
        <v>8.0424771931898698E-4</v>
      </c>
    </row>
    <row r="51" spans="2:6" x14ac:dyDescent="0.25">
      <c r="B51" s="3" t="s">
        <v>75</v>
      </c>
      <c r="C51" s="3">
        <v>8.0424771931898698E-4</v>
      </c>
      <c r="D51" s="3">
        <v>9.6132735199847669E-4</v>
      </c>
      <c r="E51" s="30">
        <v>2.1991148575128557E-3</v>
      </c>
      <c r="F51" s="3">
        <v>2.0608847807549041E-3</v>
      </c>
    </row>
    <row r="52" spans="2:6" x14ac:dyDescent="0.25">
      <c r="B52" s="3" t="s">
        <v>76</v>
      </c>
      <c r="C52" s="3">
        <v>2.0608847807549041E-3</v>
      </c>
      <c r="D52" s="3">
        <v>2.1991148575128557E-3</v>
      </c>
      <c r="E52" s="3">
        <v>3.6717364138830711E-3</v>
      </c>
      <c r="F52" s="3">
        <v>2.4001767873426017E-3</v>
      </c>
    </row>
    <row r="53" spans="2:6" x14ac:dyDescent="0.25">
      <c r="B53" s="3" t="s">
        <v>77</v>
      </c>
      <c r="C53" s="3">
        <v>2.4001767873426017E-3</v>
      </c>
      <c r="D53" s="3">
        <v>3.6717364138830711E-3</v>
      </c>
      <c r="E53" s="3">
        <v>6.6562494347933753E-3</v>
      </c>
      <c r="F53" s="32">
        <v>5.9878755977421459E-3</v>
      </c>
    </row>
    <row r="54" spans="2:6" x14ac:dyDescent="0.25">
      <c r="B54" s="3" t="s">
        <v>90</v>
      </c>
      <c r="C54" s="3">
        <v>5.9878755977421459E-3</v>
      </c>
      <c r="D54" s="3">
        <v>6.6562494347933753E-3</v>
      </c>
      <c r="E54" s="3">
        <v>8.1681408993334627E-3</v>
      </c>
      <c r="F54" s="3">
        <v>5.5354862556252155E-3</v>
      </c>
    </row>
    <row r="55" spans="2:6" x14ac:dyDescent="0.25">
      <c r="B55" s="3" t="s">
        <v>91</v>
      </c>
      <c r="C55" s="3">
        <v>5.5354862556252155E-3</v>
      </c>
      <c r="D55" s="3">
        <v>8.1681408993334627E-3</v>
      </c>
      <c r="E55" s="3">
        <v>6.6562494347933753E-3</v>
      </c>
      <c r="F55" s="3">
        <v>5.9878755977421459E-3</v>
      </c>
    </row>
    <row r="56" spans="2:6" x14ac:dyDescent="0.25">
      <c r="B56" s="3" t="s">
        <v>92</v>
      </c>
      <c r="C56" s="32">
        <v>5.9878755977421459E-3</v>
      </c>
      <c r="D56" s="3">
        <v>6.6562494347933753E-3</v>
      </c>
      <c r="E56" s="3">
        <v>6.6562494347933753E-3</v>
      </c>
      <c r="F56" s="3">
        <v>2.4001767873426017E-3</v>
      </c>
    </row>
    <row r="57" spans="2:6" x14ac:dyDescent="0.25">
      <c r="B57" s="3" t="s">
        <v>93</v>
      </c>
      <c r="C57" s="3">
        <v>2.4001767873426017E-3</v>
      </c>
      <c r="D57" s="3">
        <v>6.6562494347933753E-3</v>
      </c>
      <c r="E57" s="3">
        <v>9.6132735199847669E-4</v>
      </c>
      <c r="F57" s="3">
        <v>8.0424771931898698E-4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B1" workbookViewId="0">
      <selection activeCell="D9" sqref="D9"/>
    </sheetView>
  </sheetViews>
  <sheetFormatPr baseColWidth="10" defaultRowHeight="15" x14ac:dyDescent="0.25"/>
  <cols>
    <col min="2" max="2" width="17.7109375" customWidth="1"/>
    <col min="3" max="3" width="16" customWidth="1"/>
    <col min="4" max="4" width="15.7109375" customWidth="1"/>
    <col min="5" max="5" width="15.85546875" customWidth="1"/>
    <col min="6" max="6" width="16" customWidth="1"/>
    <col min="7" max="7" width="20.85546875" customWidth="1"/>
    <col min="8" max="8" width="19.42578125" customWidth="1"/>
    <col min="9" max="9" width="20.28515625" customWidth="1"/>
    <col min="10" max="10" width="20.85546875" customWidth="1"/>
  </cols>
  <sheetData>
    <row r="1" spans="1:10" x14ac:dyDescent="0.25">
      <c r="A1" s="19"/>
      <c r="B1" s="1"/>
      <c r="C1" s="20" t="s">
        <v>27</v>
      </c>
      <c r="D1" s="20" t="s">
        <v>39</v>
      </c>
      <c r="E1" s="20" t="s">
        <v>40</v>
      </c>
      <c r="F1" s="20" t="s">
        <v>28</v>
      </c>
      <c r="G1" s="15" t="s">
        <v>121</v>
      </c>
      <c r="H1" s="15" t="s">
        <v>122</v>
      </c>
    </row>
    <row r="2" spans="1:10" x14ac:dyDescent="0.25">
      <c r="A2" s="10" t="s">
        <v>7</v>
      </c>
      <c r="B2" s="2" t="s">
        <v>109</v>
      </c>
      <c r="C2" s="2" t="s">
        <v>23</v>
      </c>
      <c r="D2" s="2" t="s">
        <v>23</v>
      </c>
      <c r="E2" s="2" t="s">
        <v>23</v>
      </c>
      <c r="F2" s="2" t="s">
        <v>23</v>
      </c>
      <c r="G2" s="12" t="s">
        <v>23</v>
      </c>
      <c r="H2" s="12" t="s">
        <v>23</v>
      </c>
    </row>
    <row r="3" spans="1:10" x14ac:dyDescent="0.25">
      <c r="A3" s="3" t="s">
        <v>95</v>
      </c>
      <c r="B3" s="18" t="s">
        <v>35</v>
      </c>
      <c r="C3" s="3">
        <v>6.8722339297276735E-3</v>
      </c>
      <c r="D3" s="3">
        <v>6.6955193429632477E-3</v>
      </c>
      <c r="E3" s="30">
        <v>1.3391038685926495E-2</v>
      </c>
      <c r="F3" s="35">
        <v>9.8174770424681052E-3</v>
      </c>
      <c r="G3" s="7">
        <f>MAX(E3:E11)</f>
        <v>1.4372786390173304E-2</v>
      </c>
      <c r="H3" s="7">
        <f>MAX(F3:F11)</f>
        <v>1.0799224746714915E-2</v>
      </c>
    </row>
    <row r="4" spans="1:10" x14ac:dyDescent="0.25">
      <c r="B4" s="18" t="s">
        <v>41</v>
      </c>
      <c r="C4" s="3">
        <v>7.3631077818510785E-3</v>
      </c>
      <c r="D4" s="3">
        <v>6.6955193429632477E-3</v>
      </c>
      <c r="E4" s="3">
        <v>1.4372786390173304E-2</v>
      </c>
      <c r="F4" s="3">
        <v>9.8174770424681052E-3</v>
      </c>
    </row>
    <row r="5" spans="1:10" x14ac:dyDescent="0.25">
      <c r="B5" s="18" t="s">
        <v>44</v>
      </c>
      <c r="C5" s="7">
        <v>7.3631077818510785E-3</v>
      </c>
      <c r="D5" s="7">
        <v>7.1863931950866518E-3</v>
      </c>
      <c r="E5" s="27">
        <v>1.4372786390173304E-2</v>
      </c>
      <c r="F5" s="34">
        <v>1.0799224746714915E-2</v>
      </c>
      <c r="H5" s="1"/>
      <c r="I5" s="21" t="s">
        <v>34</v>
      </c>
      <c r="J5" s="21" t="s">
        <v>29</v>
      </c>
    </row>
    <row r="6" spans="1:10" x14ac:dyDescent="0.25">
      <c r="A6" s="3" t="s">
        <v>96</v>
      </c>
      <c r="B6" s="18" t="s">
        <v>35</v>
      </c>
      <c r="C6" s="3">
        <v>6.6169795266235029E-3</v>
      </c>
      <c r="D6" s="3">
        <v>5.7137716387164368E-3</v>
      </c>
      <c r="E6" s="3">
        <v>1.1427543277432874E-2</v>
      </c>
      <c r="F6" s="3">
        <v>8.325220532012954E-3</v>
      </c>
      <c r="H6" s="21" t="s">
        <v>38</v>
      </c>
      <c r="I6" s="14"/>
      <c r="J6" s="16">
        <f>(PI()/4)*(I6*(10/1000)^2+I7*(12/1000)^2+I8*(16/1000)^2+I9*(20/1000)^2+I10*(25/1000)^2)</f>
        <v>0</v>
      </c>
    </row>
    <row r="7" spans="1:10" x14ac:dyDescent="0.25">
      <c r="B7" s="18" t="s">
        <v>41</v>
      </c>
      <c r="C7" s="3">
        <v>6.6169795266235029E-3</v>
      </c>
      <c r="D7" s="3">
        <v>5.7137716387164368E-3</v>
      </c>
      <c r="E7" s="3">
        <v>1.2409290981679684E-2</v>
      </c>
      <c r="F7" s="3">
        <v>8.8160943841363582E-3</v>
      </c>
      <c r="H7" s="21" t="s">
        <v>30</v>
      </c>
      <c r="I7" s="14"/>
    </row>
    <row r="8" spans="1:10" x14ac:dyDescent="0.25">
      <c r="B8" s="18" t="s">
        <v>44</v>
      </c>
      <c r="C8" s="3">
        <v>6.8722339297276735E-3</v>
      </c>
      <c r="D8" s="3">
        <v>6.6955193429632477E-3</v>
      </c>
      <c r="E8" s="3">
        <v>1.3391038685926495E-2</v>
      </c>
      <c r="F8" s="3">
        <v>9.3266031903446994E-3</v>
      </c>
      <c r="H8" s="21" t="s">
        <v>31</v>
      </c>
      <c r="I8" s="14"/>
    </row>
    <row r="9" spans="1:10" x14ac:dyDescent="0.25">
      <c r="A9" s="3" t="s">
        <v>97</v>
      </c>
      <c r="B9" s="18" t="s">
        <v>35</v>
      </c>
      <c r="C9" s="3">
        <v>4.5160394395353286E-3</v>
      </c>
      <c r="D9" s="3">
        <v>4.2411500823462218E-3</v>
      </c>
      <c r="E9" s="3">
        <v>8.4823001646924436E-3</v>
      </c>
      <c r="F9" s="3">
        <v>7.0685834705770355E-3</v>
      </c>
      <c r="H9" s="21" t="s">
        <v>32</v>
      </c>
      <c r="I9" s="14"/>
    </row>
    <row r="10" spans="1:10" x14ac:dyDescent="0.25">
      <c r="B10" s="18" t="s">
        <v>41</v>
      </c>
      <c r="C10" s="3">
        <v>4.5160394395353286E-3</v>
      </c>
      <c r="D10" s="3">
        <v>4.2411500823462218E-3</v>
      </c>
      <c r="E10" s="3">
        <v>8.4823001646924436E-3</v>
      </c>
      <c r="F10" s="3">
        <v>7.0685834705770355E-3</v>
      </c>
      <c r="H10" s="21" t="s">
        <v>33</v>
      </c>
      <c r="I10" s="14"/>
    </row>
    <row r="11" spans="1:10" x14ac:dyDescent="0.25">
      <c r="B11" s="18" t="s">
        <v>44</v>
      </c>
      <c r="C11" s="3">
        <v>4.5160394395353286E-3</v>
      </c>
      <c r="D11" s="3">
        <v>4.7320239344696268E-3</v>
      </c>
      <c r="E11" s="3">
        <v>9.4640478689392536E-3</v>
      </c>
      <c r="F11" s="3">
        <v>7.0685834705770355E-3</v>
      </c>
    </row>
    <row r="13" spans="1:10" x14ac:dyDescent="0.25">
      <c r="A13" s="19"/>
      <c r="B13" s="1"/>
      <c r="C13" s="20" t="s">
        <v>27</v>
      </c>
      <c r="D13" s="20" t="s">
        <v>39</v>
      </c>
      <c r="E13" s="20" t="s">
        <v>40</v>
      </c>
      <c r="F13" s="20" t="s">
        <v>28</v>
      </c>
      <c r="G13" s="17" t="s">
        <v>120</v>
      </c>
      <c r="H13" s="17" t="s">
        <v>119</v>
      </c>
    </row>
    <row r="14" spans="1:10" x14ac:dyDescent="0.25">
      <c r="A14" s="10" t="s">
        <v>7</v>
      </c>
      <c r="B14" s="2" t="s">
        <v>50</v>
      </c>
      <c r="C14" s="2" t="s">
        <v>23</v>
      </c>
      <c r="D14" s="2" t="s">
        <v>23</v>
      </c>
      <c r="E14" s="2" t="s">
        <v>23</v>
      </c>
      <c r="F14" s="2" t="s">
        <v>23</v>
      </c>
      <c r="G14" s="9" t="s">
        <v>23</v>
      </c>
      <c r="H14" s="9" t="s">
        <v>23</v>
      </c>
    </row>
    <row r="15" spans="1:10" x14ac:dyDescent="0.25">
      <c r="A15" s="3" t="s">
        <v>99</v>
      </c>
      <c r="B15" s="3" t="s">
        <v>72</v>
      </c>
      <c r="C15" s="3">
        <v>5.8252981779188754E-3</v>
      </c>
      <c r="D15" s="3">
        <v>6.0475658581603522E-3</v>
      </c>
      <c r="E15" s="3">
        <v>1.2095131716320704E-2</v>
      </c>
      <c r="F15" s="3">
        <v>1.0067233658428494E-2</v>
      </c>
      <c r="G15" s="8">
        <f>MAX(E15:E26)</f>
        <v>1.2095131716320704E-2</v>
      </c>
      <c r="H15" s="8">
        <f>MAX(F15:F26)</f>
        <v>1.0308350894591511E-2</v>
      </c>
    </row>
    <row r="16" spans="1:10" x14ac:dyDescent="0.25">
      <c r="B16" s="3" t="s">
        <v>73</v>
      </c>
      <c r="C16" s="3">
        <v>5.8252981779188754E-3</v>
      </c>
      <c r="D16" s="3">
        <v>6.0475658581603522E-3</v>
      </c>
      <c r="E16" s="3">
        <v>1.2095131716320704E-2</v>
      </c>
      <c r="F16" s="3">
        <v>1.0067233658428494E-2</v>
      </c>
    </row>
    <row r="17" spans="1:10" x14ac:dyDescent="0.25">
      <c r="B17" s="3" t="s">
        <v>75</v>
      </c>
      <c r="C17" s="3">
        <v>5.8904862254808635E-3</v>
      </c>
      <c r="D17" s="3">
        <v>6.0475658581603522E-3</v>
      </c>
      <c r="E17" s="3">
        <v>1.2095131716320704E-2</v>
      </c>
      <c r="F17" s="3">
        <v>1.0308350894591511E-2</v>
      </c>
      <c r="H17" s="1"/>
      <c r="I17" s="21" t="s">
        <v>34</v>
      </c>
      <c r="J17" s="21" t="s">
        <v>29</v>
      </c>
    </row>
    <row r="18" spans="1:10" x14ac:dyDescent="0.25">
      <c r="B18" s="3" t="s">
        <v>76</v>
      </c>
      <c r="C18" s="3">
        <v>5.8904862254808635E-3</v>
      </c>
      <c r="D18" s="3">
        <v>6.0475658581603522E-3</v>
      </c>
      <c r="E18" s="3">
        <v>1.2095131716320704E-2</v>
      </c>
      <c r="F18" s="3">
        <v>1.0308350894591511E-2</v>
      </c>
      <c r="H18" s="21" t="s">
        <v>38</v>
      </c>
      <c r="I18" s="14"/>
      <c r="J18" s="16">
        <f>(PI()/4)*(I18*(10/1000)^2+I19*(12/1000)^2+I20*(16/1000)^2+I21*(20/1000)^2+I22*(25/1000)^2)</f>
        <v>0</v>
      </c>
    </row>
    <row r="19" spans="1:10" x14ac:dyDescent="0.25">
      <c r="A19" s="3" t="s">
        <v>100</v>
      </c>
      <c r="B19" s="3" t="s">
        <v>72</v>
      </c>
      <c r="C19" s="33">
        <v>5.8252981779188754E-3</v>
      </c>
      <c r="D19" s="32">
        <v>6.0475658581603522E-3</v>
      </c>
      <c r="E19" s="32">
        <v>1.2095131716320704E-2</v>
      </c>
      <c r="F19" s="33">
        <v>1.0067233658428494E-2</v>
      </c>
      <c r="H19" s="21" t="s">
        <v>30</v>
      </c>
      <c r="I19" s="14"/>
    </row>
    <row r="20" spans="1:10" x14ac:dyDescent="0.25">
      <c r="B20" s="3" t="s">
        <v>73</v>
      </c>
      <c r="C20" s="3">
        <v>5.5354862556252155E-3</v>
      </c>
      <c r="D20" s="3">
        <v>6.0475658581603522E-3</v>
      </c>
      <c r="E20" s="3">
        <v>1.2095131716320704E-2</v>
      </c>
      <c r="F20" s="3">
        <v>1.0067233658428494E-2</v>
      </c>
      <c r="H20" s="21" t="s">
        <v>31</v>
      </c>
      <c r="I20" s="14"/>
    </row>
    <row r="21" spans="1:10" x14ac:dyDescent="0.25">
      <c r="B21" s="3" t="s">
        <v>75</v>
      </c>
      <c r="C21" s="3">
        <v>5.5354862556252155E-3</v>
      </c>
      <c r="D21" s="3">
        <v>6.0475658581603522E-3</v>
      </c>
      <c r="E21" s="30">
        <v>1.2095131716320704E-2</v>
      </c>
      <c r="F21" s="3">
        <v>9.4247779607693812E-3</v>
      </c>
      <c r="H21" s="21" t="s">
        <v>32</v>
      </c>
      <c r="I21" s="14"/>
    </row>
    <row r="22" spans="1:10" x14ac:dyDescent="0.25">
      <c r="B22" s="3" t="s">
        <v>76</v>
      </c>
      <c r="C22" s="3">
        <v>5.5354862556252155E-3</v>
      </c>
      <c r="D22" s="3">
        <v>6.0475658581603522E-3</v>
      </c>
      <c r="E22" s="30">
        <v>1.2095131716320704E-2</v>
      </c>
      <c r="F22" s="3">
        <v>9.4247779607693812E-3</v>
      </c>
      <c r="H22" s="21" t="s">
        <v>33</v>
      </c>
      <c r="I22" s="14"/>
    </row>
    <row r="23" spans="1:10" x14ac:dyDescent="0.25">
      <c r="A23" s="3" t="s">
        <v>101</v>
      </c>
      <c r="B23" s="3" t="s">
        <v>72</v>
      </c>
      <c r="C23" s="3">
        <v>4.3526766215486587E-3</v>
      </c>
      <c r="D23" s="3">
        <v>4.5749443017901372E-3</v>
      </c>
      <c r="E23" s="3">
        <v>9.1498886035802744E-3</v>
      </c>
      <c r="F23" s="3">
        <v>7.2350878812172947E-3</v>
      </c>
    </row>
    <row r="24" spans="1:10" x14ac:dyDescent="0.25">
      <c r="B24" s="3" t="s">
        <v>73</v>
      </c>
      <c r="C24" s="3">
        <v>4.3526766215486587E-3</v>
      </c>
      <c r="D24" s="3">
        <v>4.5749443017901372E-3</v>
      </c>
      <c r="E24" s="3">
        <v>9.1498886035802744E-3</v>
      </c>
      <c r="F24" s="3">
        <v>7.2350878812172947E-3</v>
      </c>
    </row>
    <row r="25" spans="1:10" x14ac:dyDescent="0.25">
      <c r="B25" s="3" t="s">
        <v>75</v>
      </c>
      <c r="C25" s="3">
        <v>4.0628646992550005E-3</v>
      </c>
      <c r="D25" s="3">
        <v>4.5749443017901372E-3</v>
      </c>
      <c r="E25" s="3">
        <v>9.1498886035802744E-3</v>
      </c>
      <c r="F25" s="3">
        <v>6.4795348480289486E-3</v>
      </c>
    </row>
    <row r="26" spans="1:10" x14ac:dyDescent="0.25">
      <c r="B26" s="3" t="s">
        <v>76</v>
      </c>
      <c r="C26" s="3">
        <v>4.0628646992550005E-3</v>
      </c>
      <c r="D26" s="3">
        <v>4.5749443017901372E-3</v>
      </c>
      <c r="E26" s="3">
        <v>9.1498886035802744E-3</v>
      </c>
      <c r="F26" s="3">
        <v>6.4795348480289486E-3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activeCell="G19" sqref="G19"/>
    </sheetView>
  </sheetViews>
  <sheetFormatPr baseColWidth="10" defaultRowHeight="15" x14ac:dyDescent="0.25"/>
  <cols>
    <col min="2" max="2" width="18.42578125" customWidth="1"/>
    <col min="3" max="3" width="16.140625" customWidth="1"/>
    <col min="4" max="4" width="15.42578125" customWidth="1"/>
    <col min="5" max="5" width="15.5703125" customWidth="1"/>
    <col min="6" max="6" width="16.28515625" customWidth="1"/>
    <col min="7" max="7" width="19.42578125" customWidth="1"/>
    <col min="8" max="9" width="19.5703125" customWidth="1"/>
    <col min="10" max="10" width="20.140625" customWidth="1"/>
  </cols>
  <sheetData>
    <row r="1" spans="1:10" x14ac:dyDescent="0.25">
      <c r="A1" s="19"/>
      <c r="B1" s="1"/>
      <c r="C1" s="20" t="s">
        <v>27</v>
      </c>
      <c r="D1" s="20" t="s">
        <v>39</v>
      </c>
      <c r="E1" s="20" t="s">
        <v>40</v>
      </c>
      <c r="F1" s="20" t="s">
        <v>28</v>
      </c>
      <c r="G1" s="15" t="s">
        <v>121</v>
      </c>
      <c r="H1" s="15" t="s">
        <v>122</v>
      </c>
    </row>
    <row r="2" spans="1:10" x14ac:dyDescent="0.25">
      <c r="A2" s="10" t="s">
        <v>7</v>
      </c>
      <c r="B2" s="2" t="s">
        <v>50</v>
      </c>
      <c r="C2" s="2" t="s">
        <v>23</v>
      </c>
      <c r="D2" s="2" t="s">
        <v>23</v>
      </c>
      <c r="E2" s="2" t="s">
        <v>23</v>
      </c>
      <c r="F2" s="2" t="s">
        <v>23</v>
      </c>
      <c r="G2" s="12" t="s">
        <v>23</v>
      </c>
      <c r="H2" s="12" t="s">
        <v>23</v>
      </c>
    </row>
    <row r="3" spans="1:10" x14ac:dyDescent="0.25">
      <c r="A3" s="3" t="s">
        <v>98</v>
      </c>
      <c r="B3" s="3" t="s">
        <v>103</v>
      </c>
      <c r="C3" s="3">
        <v>1.1435397259066846E-3</v>
      </c>
      <c r="D3" s="34">
        <v>2.3561944901923449E-3</v>
      </c>
      <c r="E3" s="3">
        <v>2.5132741228718345E-3</v>
      </c>
      <c r="F3" s="3">
        <v>1.1435397259066846E-3</v>
      </c>
      <c r="G3" s="7">
        <f>MAX(E3:E6)</f>
        <v>2.5132741228718345E-3</v>
      </c>
      <c r="H3" s="7">
        <f>MAX(F3:F6)</f>
        <v>2.0608847807549041E-3</v>
      </c>
    </row>
    <row r="4" spans="1:10" x14ac:dyDescent="0.25">
      <c r="B4" s="3" t="s">
        <v>104</v>
      </c>
      <c r="C4" s="35">
        <v>1.1435397259066846E-3</v>
      </c>
      <c r="D4" s="35">
        <v>2.5132741228718345E-3</v>
      </c>
      <c r="E4" s="35">
        <v>2.1991148575128557E-3</v>
      </c>
      <c r="F4" s="7">
        <v>2.0608847807549041E-3</v>
      </c>
    </row>
    <row r="5" spans="1:10" x14ac:dyDescent="0.25">
      <c r="A5" s="3" t="s">
        <v>105</v>
      </c>
      <c r="B5" s="3" t="s">
        <v>103</v>
      </c>
      <c r="C5" s="34">
        <v>1.7467255153959251E-3</v>
      </c>
      <c r="D5" s="3">
        <v>2.3561944901923449E-3</v>
      </c>
      <c r="E5" s="34">
        <v>2.5132741228718345E-3</v>
      </c>
      <c r="F5" s="3">
        <v>1.7467255153959251E-3</v>
      </c>
      <c r="H5" s="1"/>
      <c r="I5" s="21" t="s">
        <v>34</v>
      </c>
      <c r="J5" s="21" t="s">
        <v>29</v>
      </c>
    </row>
    <row r="6" spans="1:10" x14ac:dyDescent="0.25">
      <c r="B6" s="3" t="s">
        <v>104</v>
      </c>
      <c r="C6" s="3">
        <v>1.7467255153959251E-3</v>
      </c>
      <c r="D6" s="3">
        <v>2.5132741228718345E-3</v>
      </c>
      <c r="E6" s="3">
        <v>2.1991148575128557E-3</v>
      </c>
      <c r="F6" s="3">
        <v>1.608495438637974E-3</v>
      </c>
      <c r="H6" s="21" t="s">
        <v>38</v>
      </c>
      <c r="I6" s="14"/>
      <c r="J6" s="16">
        <f>(PI()/4)*(I6*(10/1000)^2+I7*(12/1000)^2+I8*(16/1000)^2+I9*(20/1000)^2+I10*(25/1000)^2)</f>
        <v>0</v>
      </c>
    </row>
    <row r="7" spans="1:10" x14ac:dyDescent="0.25">
      <c r="H7" s="21" t="s">
        <v>30</v>
      </c>
      <c r="I7" s="14"/>
    </row>
    <row r="8" spans="1:10" x14ac:dyDescent="0.25">
      <c r="H8" s="21" t="s">
        <v>31</v>
      </c>
      <c r="I8" s="14"/>
    </row>
    <row r="9" spans="1:10" x14ac:dyDescent="0.25">
      <c r="H9" s="21" t="s">
        <v>32</v>
      </c>
      <c r="I9" s="14"/>
    </row>
    <row r="10" spans="1:10" x14ac:dyDescent="0.25">
      <c r="H10" s="21" t="s">
        <v>33</v>
      </c>
      <c r="I10" s="14"/>
    </row>
    <row r="12" spans="1:10" x14ac:dyDescent="0.25">
      <c r="A12" s="19"/>
      <c r="B12" s="1"/>
      <c r="C12" s="20" t="s">
        <v>27</v>
      </c>
      <c r="D12" s="20" t="s">
        <v>39</v>
      </c>
      <c r="E12" s="20" t="s">
        <v>40</v>
      </c>
      <c r="F12" s="20" t="s">
        <v>28</v>
      </c>
      <c r="G12" s="15" t="s">
        <v>120</v>
      </c>
      <c r="H12" s="15" t="s">
        <v>122</v>
      </c>
    </row>
    <row r="13" spans="1:10" x14ac:dyDescent="0.25">
      <c r="A13" s="10" t="s">
        <v>7</v>
      </c>
      <c r="B13" s="2" t="s">
        <v>110</v>
      </c>
      <c r="C13" s="2" t="s">
        <v>23</v>
      </c>
      <c r="D13" s="2" t="s">
        <v>23</v>
      </c>
      <c r="E13" s="2" t="s">
        <v>23</v>
      </c>
      <c r="F13" s="2" t="s">
        <v>23</v>
      </c>
      <c r="G13" s="12" t="s">
        <v>23</v>
      </c>
      <c r="H13" s="12" t="s">
        <v>23</v>
      </c>
    </row>
    <row r="14" spans="1:10" x14ac:dyDescent="0.25">
      <c r="A14" s="3" t="s">
        <v>98</v>
      </c>
      <c r="B14" s="3" t="s">
        <v>48</v>
      </c>
      <c r="C14" s="3">
        <v>5.5959619142068196E-3</v>
      </c>
      <c r="D14" s="3">
        <v>9.4640478689392536E-3</v>
      </c>
      <c r="E14" s="3">
        <v>1.0092366399657214E-2</v>
      </c>
      <c r="F14" s="3">
        <v>5.5959619142068196E-3</v>
      </c>
      <c r="G14" s="7">
        <f>MAX(E14:E21)</f>
        <v>1.0092366399657214E-2</v>
      </c>
      <c r="H14" s="7">
        <f>MAX(F14:F21)</f>
        <v>7.422012644105888E-3</v>
      </c>
    </row>
    <row r="15" spans="1:10" x14ac:dyDescent="0.25">
      <c r="B15" s="3" t="s">
        <v>45</v>
      </c>
      <c r="C15" s="3">
        <v>5.5959619142068196E-3</v>
      </c>
      <c r="D15" s="3">
        <v>1.0092366399657214E-2</v>
      </c>
      <c r="E15" s="3">
        <v>1.0092366399657214E-2</v>
      </c>
      <c r="F15" s="3">
        <v>7.422012644105888E-3</v>
      </c>
    </row>
    <row r="16" spans="1:10" x14ac:dyDescent="0.25">
      <c r="B16" s="3" t="s">
        <v>51</v>
      </c>
      <c r="C16" s="3">
        <v>5.5959619142068196E-3</v>
      </c>
      <c r="D16" s="3">
        <v>9.4640478689392536E-3</v>
      </c>
      <c r="E16" s="3">
        <v>1.0092366399657214E-2</v>
      </c>
      <c r="F16" s="3">
        <v>7.422012644105888E-3</v>
      </c>
      <c r="H16" s="1"/>
      <c r="I16" s="21" t="s">
        <v>34</v>
      </c>
      <c r="J16" s="21" t="s">
        <v>29</v>
      </c>
    </row>
    <row r="17" spans="1:10" x14ac:dyDescent="0.25">
      <c r="B17" s="3" t="s">
        <v>52</v>
      </c>
      <c r="C17" s="7">
        <v>5.5959619142068196E-3</v>
      </c>
      <c r="D17" s="7">
        <v>1.0092366399657214E-2</v>
      </c>
      <c r="E17" s="7">
        <v>1.0092366399657214E-2</v>
      </c>
      <c r="F17" s="34">
        <v>7.422012644105888E-3</v>
      </c>
      <c r="H17" s="21" t="s">
        <v>38</v>
      </c>
      <c r="I17" s="14"/>
      <c r="J17" s="16">
        <f>(PI()/4)*(I17*(10/1000)^2+I18*(12/1000)^2+I19*(16/1000)^2+I20*(20/1000)^2+I21*(25/1000)^2)</f>
        <v>0</v>
      </c>
    </row>
    <row r="18" spans="1:10" x14ac:dyDescent="0.25">
      <c r="A18" s="3" t="s">
        <v>105</v>
      </c>
      <c r="B18" s="3" t="s">
        <v>48</v>
      </c>
      <c r="C18" s="3">
        <v>4.000032846183204E-3</v>
      </c>
      <c r="D18" s="3">
        <v>7.5005524604456319E-3</v>
      </c>
      <c r="E18" s="3">
        <v>8.1288709911635903E-3</v>
      </c>
      <c r="F18" s="3">
        <v>4.000032846183204E-3</v>
      </c>
      <c r="H18" s="21" t="s">
        <v>30</v>
      </c>
      <c r="I18" s="14"/>
    </row>
    <row r="19" spans="1:10" x14ac:dyDescent="0.25">
      <c r="B19" s="3" t="s">
        <v>45</v>
      </c>
      <c r="C19" s="3">
        <v>4.000032846183204E-3</v>
      </c>
      <c r="D19" s="3">
        <v>8.1288709911635903E-3</v>
      </c>
      <c r="E19" s="3">
        <v>6.1653755826699694E-3</v>
      </c>
      <c r="F19" s="3">
        <v>6.1151101002125336E-3</v>
      </c>
      <c r="H19" s="21" t="s">
        <v>31</v>
      </c>
      <c r="I19" s="14"/>
    </row>
    <row r="20" spans="1:10" x14ac:dyDescent="0.25">
      <c r="B20" s="3" t="s">
        <v>51</v>
      </c>
      <c r="C20" s="3">
        <v>4.000032846183204E-3</v>
      </c>
      <c r="D20" s="3">
        <v>7.5005524604456319E-3</v>
      </c>
      <c r="E20" s="3">
        <v>8.1288709911635903E-3</v>
      </c>
      <c r="F20" s="3">
        <v>4.000032846183204E-3</v>
      </c>
      <c r="H20" s="21" t="s">
        <v>32</v>
      </c>
      <c r="I20" s="14"/>
    </row>
    <row r="21" spans="1:10" x14ac:dyDescent="0.25">
      <c r="B21" s="3" t="s">
        <v>52</v>
      </c>
      <c r="C21" s="3">
        <v>4.000032846183204E-3</v>
      </c>
      <c r="D21" s="3">
        <v>8.1288709911635903E-3</v>
      </c>
      <c r="E21" s="3">
        <v>6.1653755826699694E-3</v>
      </c>
      <c r="F21" s="3">
        <v>6.1151101002125336E-3</v>
      </c>
      <c r="H21" s="21" t="s">
        <v>33</v>
      </c>
      <c r="I21" s="14"/>
    </row>
    <row r="23" spans="1:10" x14ac:dyDescent="0.25">
      <c r="A23" s="19"/>
      <c r="B23" s="1"/>
      <c r="C23" s="20" t="s">
        <v>27</v>
      </c>
      <c r="D23" s="20" t="s">
        <v>39</v>
      </c>
      <c r="E23" s="20" t="s">
        <v>40</v>
      </c>
      <c r="F23" s="20" t="s">
        <v>28</v>
      </c>
      <c r="G23" s="17" t="s">
        <v>121</v>
      </c>
      <c r="H23" s="17" t="s">
        <v>122</v>
      </c>
    </row>
    <row r="24" spans="1:10" x14ac:dyDescent="0.25">
      <c r="A24" s="10" t="s">
        <v>7</v>
      </c>
      <c r="B24" s="2" t="s">
        <v>50</v>
      </c>
      <c r="C24" s="2" t="s">
        <v>23</v>
      </c>
      <c r="D24" s="2" t="s">
        <v>23</v>
      </c>
      <c r="E24" s="2" t="s">
        <v>23</v>
      </c>
      <c r="F24" s="2" t="s">
        <v>23</v>
      </c>
      <c r="G24" s="9" t="s">
        <v>23</v>
      </c>
      <c r="H24" s="9" t="s">
        <v>23</v>
      </c>
    </row>
    <row r="25" spans="1:10" x14ac:dyDescent="0.25">
      <c r="A25" s="3" t="s">
        <v>102</v>
      </c>
      <c r="B25" s="3" t="s">
        <v>107</v>
      </c>
      <c r="C25" s="3">
        <v>1.7467255153959251E-3</v>
      </c>
      <c r="D25" s="3">
        <v>1.564513141487717E-3</v>
      </c>
      <c r="E25" s="31">
        <v>1.7215927741672066E-3</v>
      </c>
      <c r="F25" s="8">
        <v>1.7467255153959251E-3</v>
      </c>
      <c r="G25" s="8">
        <f t="shared" ref="G25" si="0">MAX(E25:E28)</f>
        <v>2.5132741228718345E-3</v>
      </c>
      <c r="H25" s="8">
        <f t="shared" ref="H25" si="1">MAX(F25:F28)</f>
        <v>1.7467255153959251E-3</v>
      </c>
    </row>
    <row r="26" spans="1:10" x14ac:dyDescent="0.25">
      <c r="B26" s="3" t="s">
        <v>108</v>
      </c>
      <c r="C26" s="8">
        <v>1.7467255153959251E-3</v>
      </c>
      <c r="D26" s="31">
        <v>1.7215927741672066E-3</v>
      </c>
      <c r="E26" s="30">
        <v>1.5205308443374599E-3</v>
      </c>
      <c r="F26" s="3">
        <v>1.608495438637974E-3</v>
      </c>
    </row>
    <row r="27" spans="1:10" x14ac:dyDescent="0.25">
      <c r="A27" s="3" t="s">
        <v>106</v>
      </c>
      <c r="B27" s="3" t="s">
        <v>107</v>
      </c>
      <c r="C27" s="3">
        <v>9.6132735199847669E-4</v>
      </c>
      <c r="D27" s="3">
        <v>2.3561944901923449E-3</v>
      </c>
      <c r="E27" s="32">
        <v>2.5132741228718345E-3</v>
      </c>
      <c r="F27" s="3">
        <v>9.6132735199847669E-4</v>
      </c>
      <c r="H27" s="1"/>
      <c r="I27" s="21" t="s">
        <v>34</v>
      </c>
      <c r="J27" s="21" t="s">
        <v>29</v>
      </c>
    </row>
    <row r="28" spans="1:10" x14ac:dyDescent="0.25">
      <c r="B28" s="3" t="s">
        <v>108</v>
      </c>
      <c r="C28" s="3">
        <v>9.6132735199847669E-4</v>
      </c>
      <c r="D28" s="32">
        <v>2.5132741228718345E-3</v>
      </c>
      <c r="E28" s="3">
        <v>2.1991148575128557E-3</v>
      </c>
      <c r="F28" s="3">
        <v>1.0304423903774521E-3</v>
      </c>
      <c r="H28" s="21" t="s">
        <v>38</v>
      </c>
      <c r="I28" s="14"/>
      <c r="J28" s="16">
        <f>(PI()/4)*(I28*(10/1000)^2+I29*(12/1000)^2+I30*(16/1000)^2+I31*(20/1000)^2+I32*(25/1000)^2)</f>
        <v>0</v>
      </c>
    </row>
    <row r="29" spans="1:10" x14ac:dyDescent="0.25">
      <c r="H29" s="21" t="s">
        <v>30</v>
      </c>
      <c r="I29" s="14"/>
    </row>
    <row r="30" spans="1:10" x14ac:dyDescent="0.25">
      <c r="H30" s="21" t="s">
        <v>31</v>
      </c>
      <c r="I30" s="14"/>
    </row>
    <row r="31" spans="1:10" x14ac:dyDescent="0.25">
      <c r="H31" s="21" t="s">
        <v>32</v>
      </c>
      <c r="I31" s="14"/>
    </row>
    <row r="32" spans="1:10" x14ac:dyDescent="0.25">
      <c r="H32" s="21" t="s">
        <v>33</v>
      </c>
      <c r="I32" s="14"/>
    </row>
    <row r="34" spans="1:10" x14ac:dyDescent="0.25">
      <c r="A34" s="19"/>
      <c r="B34" s="1"/>
      <c r="C34" s="20" t="s">
        <v>27</v>
      </c>
      <c r="D34" s="20" t="s">
        <v>39</v>
      </c>
      <c r="E34" s="20" t="s">
        <v>40</v>
      </c>
      <c r="F34" s="20" t="s">
        <v>28</v>
      </c>
      <c r="G34" s="17" t="s">
        <v>121</v>
      </c>
      <c r="H34" s="17" t="s">
        <v>122</v>
      </c>
    </row>
    <row r="35" spans="1:10" x14ac:dyDescent="0.25">
      <c r="A35" s="10" t="s">
        <v>7</v>
      </c>
      <c r="B35" s="2" t="s">
        <v>110</v>
      </c>
      <c r="C35" s="2" t="s">
        <v>23</v>
      </c>
      <c r="D35" s="2" t="s">
        <v>23</v>
      </c>
      <c r="E35" s="2" t="s">
        <v>23</v>
      </c>
      <c r="F35" s="2" t="s">
        <v>23</v>
      </c>
      <c r="G35" s="9" t="s">
        <v>23</v>
      </c>
      <c r="H35" s="9" t="s">
        <v>23</v>
      </c>
    </row>
    <row r="36" spans="1:10" x14ac:dyDescent="0.25">
      <c r="A36" s="3" t="s">
        <v>102</v>
      </c>
      <c r="B36" s="3" t="s">
        <v>72</v>
      </c>
      <c r="C36" s="3">
        <v>4.0393027543530764E-3</v>
      </c>
      <c r="D36" s="3">
        <v>9.4640478689392536E-3</v>
      </c>
      <c r="E36" s="3">
        <v>1.0092366399657214E-2</v>
      </c>
      <c r="F36" s="3">
        <v>4.0393027543530764E-3</v>
      </c>
      <c r="G36" s="8">
        <f t="shared" ref="G36" si="2">MAX(E36:E43)</f>
        <v>1.0092366399657214E-2</v>
      </c>
      <c r="H36" s="8">
        <f t="shared" ref="H36" si="3">MAX(F36:F43)</f>
        <v>6.8722339297276735E-3</v>
      </c>
    </row>
    <row r="37" spans="1:10" x14ac:dyDescent="0.25">
      <c r="B37" s="3" t="s">
        <v>73</v>
      </c>
      <c r="C37" s="32">
        <v>4.0393027543530764E-3</v>
      </c>
      <c r="D37" s="32">
        <v>1.0092366399657214E-2</v>
      </c>
      <c r="E37" s="32">
        <v>1.0092366399657214E-2</v>
      </c>
      <c r="F37" s="32">
        <v>6.8722339297276735E-3</v>
      </c>
    </row>
    <row r="38" spans="1:10" x14ac:dyDescent="0.25">
      <c r="B38" s="3" t="s">
        <v>75</v>
      </c>
      <c r="C38" s="3">
        <v>3.8877209088173698E-3</v>
      </c>
      <c r="D38" s="3">
        <v>9.4640478689392536E-3</v>
      </c>
      <c r="E38" s="3">
        <v>1.0092366399657214E-2</v>
      </c>
      <c r="F38" s="3">
        <v>3.8877209088173698E-3</v>
      </c>
      <c r="H38" s="1"/>
      <c r="I38" s="21" t="s">
        <v>34</v>
      </c>
      <c r="J38" s="21" t="s">
        <v>29</v>
      </c>
    </row>
    <row r="39" spans="1:10" x14ac:dyDescent="0.25">
      <c r="B39" s="3" t="s">
        <v>76</v>
      </c>
      <c r="C39" s="3">
        <v>3.8877209088173698E-3</v>
      </c>
      <c r="D39" s="30">
        <v>1.0092366399657214E-2</v>
      </c>
      <c r="E39" s="3">
        <v>1.0092366399657214E-2</v>
      </c>
      <c r="F39" s="31">
        <v>6.2297782320685606E-3</v>
      </c>
      <c r="H39" s="21" t="s">
        <v>38</v>
      </c>
      <c r="I39" s="14"/>
      <c r="J39" s="16">
        <f>(PI()/4)*(I39*(10/1000)^2+I40*(12/1000)^2+I41*(16/1000)^2+I42*(20/1000)^2+I43*(25/1000)^2)</f>
        <v>0</v>
      </c>
    </row>
    <row r="40" spans="1:10" x14ac:dyDescent="0.25">
      <c r="A40" s="3" t="s">
        <v>106</v>
      </c>
      <c r="B40" s="3" t="s">
        <v>72</v>
      </c>
      <c r="C40" s="3">
        <v>2.4543692606170263E-3</v>
      </c>
      <c r="D40" s="3">
        <v>7.5005524604456319E-3</v>
      </c>
      <c r="E40" s="3">
        <v>8.1288709911635903E-3</v>
      </c>
      <c r="F40" s="3">
        <v>2.4543692606170263E-3</v>
      </c>
      <c r="H40" s="21" t="s">
        <v>30</v>
      </c>
      <c r="I40" s="14"/>
    </row>
    <row r="41" spans="1:10" x14ac:dyDescent="0.25">
      <c r="B41" s="3" t="s">
        <v>73</v>
      </c>
      <c r="C41" s="3">
        <v>2.4543692606170263E-3</v>
      </c>
      <c r="D41" s="3">
        <v>8.1288709911635903E-3</v>
      </c>
      <c r="E41" s="3">
        <v>6.1653755826699694E-3</v>
      </c>
      <c r="F41" s="3">
        <v>4.9087385212340526E-3</v>
      </c>
      <c r="H41" s="21" t="s">
        <v>31</v>
      </c>
      <c r="I41" s="14"/>
    </row>
    <row r="42" spans="1:10" x14ac:dyDescent="0.25">
      <c r="B42" s="3" t="s">
        <v>75</v>
      </c>
      <c r="C42" s="31">
        <v>3.6607408395955064E-3</v>
      </c>
      <c r="D42" s="3">
        <v>7.5005524604456319E-3</v>
      </c>
      <c r="E42" s="3">
        <v>8.1288709911635903E-3</v>
      </c>
      <c r="F42" s="3">
        <v>3.6607408395955064E-3</v>
      </c>
      <c r="H42" s="21" t="s">
        <v>32</v>
      </c>
      <c r="I42" s="14"/>
    </row>
    <row r="43" spans="1:10" x14ac:dyDescent="0.25">
      <c r="B43" s="3" t="s">
        <v>76</v>
      </c>
      <c r="C43" s="3">
        <v>3.6607408395955064E-3</v>
      </c>
      <c r="D43" s="3">
        <v>8.1288709911635903E-3</v>
      </c>
      <c r="E43" s="3">
        <v>6.1653755826699694E-3</v>
      </c>
      <c r="F43" s="3">
        <v>5.6501543874812434E-3</v>
      </c>
      <c r="H43" s="21" t="s">
        <v>33</v>
      </c>
      <c r="I43" s="1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F16" sqref="F16"/>
    </sheetView>
  </sheetViews>
  <sheetFormatPr baseColWidth="10" defaultRowHeight="15" x14ac:dyDescent="0.25"/>
  <cols>
    <col min="1" max="1" width="11.5703125" customWidth="1"/>
    <col min="2" max="2" width="18.85546875" customWidth="1"/>
    <col min="3" max="3" width="16" customWidth="1"/>
    <col min="4" max="4" width="15.85546875" customWidth="1"/>
    <col min="5" max="5" width="16.140625" customWidth="1"/>
    <col min="6" max="6" width="16.28515625" customWidth="1"/>
    <col min="7" max="7" width="20.42578125" customWidth="1"/>
    <col min="8" max="8" width="19.85546875" customWidth="1"/>
    <col min="9" max="9" width="19.5703125" customWidth="1"/>
    <col min="10" max="10" width="20.42578125" customWidth="1"/>
  </cols>
  <sheetData>
    <row r="1" spans="1:10" x14ac:dyDescent="0.25">
      <c r="A1" s="19"/>
      <c r="B1" s="1"/>
      <c r="C1" s="20" t="s">
        <v>27</v>
      </c>
      <c r="D1" s="20" t="s">
        <v>39</v>
      </c>
      <c r="E1" s="20" t="s">
        <v>40</v>
      </c>
      <c r="F1" s="20" t="s">
        <v>28</v>
      </c>
      <c r="G1" s="15" t="s">
        <v>121</v>
      </c>
      <c r="H1" s="15" t="s">
        <v>122</v>
      </c>
    </row>
    <row r="2" spans="1:10" x14ac:dyDescent="0.25">
      <c r="A2" s="10" t="s">
        <v>7</v>
      </c>
      <c r="B2" s="2" t="s">
        <v>50</v>
      </c>
      <c r="C2" s="2" t="s">
        <v>23</v>
      </c>
      <c r="D2" s="2" t="s">
        <v>23</v>
      </c>
      <c r="E2" s="2" t="s">
        <v>23</v>
      </c>
      <c r="F2" s="2" t="s">
        <v>23</v>
      </c>
      <c r="G2" s="12" t="s">
        <v>23</v>
      </c>
      <c r="H2" s="12" t="s">
        <v>23</v>
      </c>
    </row>
    <row r="3" spans="1:10" x14ac:dyDescent="0.25">
      <c r="A3" s="18" t="s">
        <v>112</v>
      </c>
      <c r="B3" s="3" t="s">
        <v>48</v>
      </c>
      <c r="C3" s="3">
        <v>8.0424771931898698E-4</v>
      </c>
      <c r="D3" s="3">
        <v>1.4137166941154071E-3</v>
      </c>
      <c r="E3" s="3">
        <v>2.1991148575128557E-3</v>
      </c>
      <c r="F3" s="3">
        <v>2.0608847807549041E-3</v>
      </c>
      <c r="G3" s="7">
        <f>MAX(E3:E5)</f>
        <v>2.1991148575128557E-3</v>
      </c>
      <c r="H3" s="7">
        <f>MAX(F3:F5)</f>
        <v>2.8399997588451731E-3</v>
      </c>
    </row>
    <row r="4" spans="1:10" x14ac:dyDescent="0.25">
      <c r="B4" s="18" t="s">
        <v>51</v>
      </c>
      <c r="C4" s="7">
        <v>1.2063715789784805E-3</v>
      </c>
      <c r="D4" s="7">
        <v>1.4137166941154071E-3</v>
      </c>
      <c r="E4" s="7">
        <v>2.1991148575128557E-3</v>
      </c>
      <c r="F4" s="7">
        <v>2.8399997588451731E-3</v>
      </c>
    </row>
    <row r="5" spans="1:10" x14ac:dyDescent="0.25">
      <c r="B5" s="18" t="s">
        <v>54</v>
      </c>
      <c r="C5" s="3">
        <v>8.0424771931898698E-4</v>
      </c>
      <c r="D5" s="3">
        <v>1.4137166941154071E-3</v>
      </c>
      <c r="E5" s="3">
        <v>2.1991148575128557E-3</v>
      </c>
      <c r="F5" s="3">
        <v>2.0608847807549041E-3</v>
      </c>
      <c r="H5" s="1"/>
      <c r="I5" s="21" t="s">
        <v>34</v>
      </c>
      <c r="J5" s="21" t="s">
        <v>29</v>
      </c>
    </row>
    <row r="6" spans="1:10" x14ac:dyDescent="0.25">
      <c r="H6" s="21" t="s">
        <v>38</v>
      </c>
      <c r="I6" s="14"/>
      <c r="J6" s="16">
        <f>(PI()/4)*(I6*(10/1000)^2+I7*(12/1000)^2+I8*(16/1000)^2+I9*(20/1000)^2+I10*(25/1000)^2)</f>
        <v>0</v>
      </c>
    </row>
    <row r="7" spans="1:10" x14ac:dyDescent="0.25">
      <c r="H7" s="21" t="s">
        <v>30</v>
      </c>
      <c r="I7" s="14"/>
    </row>
    <row r="8" spans="1:10" x14ac:dyDescent="0.25">
      <c r="H8" s="21" t="s">
        <v>31</v>
      </c>
      <c r="I8" s="14"/>
    </row>
    <row r="9" spans="1:10" x14ac:dyDescent="0.25">
      <c r="H9" s="21" t="s">
        <v>32</v>
      </c>
      <c r="I9" s="14"/>
    </row>
    <row r="10" spans="1:10" x14ac:dyDescent="0.25">
      <c r="H10" s="21" t="s">
        <v>33</v>
      </c>
      <c r="I10" s="14"/>
    </row>
    <row r="12" spans="1:10" x14ac:dyDescent="0.25">
      <c r="A12" s="19"/>
      <c r="B12" s="1"/>
      <c r="C12" s="20" t="s">
        <v>27</v>
      </c>
      <c r="D12" s="20" t="s">
        <v>39</v>
      </c>
      <c r="E12" s="20" t="s">
        <v>40</v>
      </c>
      <c r="F12" s="20" t="s">
        <v>28</v>
      </c>
      <c r="G12" s="17" t="s">
        <v>120</v>
      </c>
      <c r="H12" s="17" t="s">
        <v>122</v>
      </c>
    </row>
    <row r="13" spans="1:10" x14ac:dyDescent="0.25">
      <c r="A13" s="10" t="s">
        <v>7</v>
      </c>
      <c r="B13" s="2" t="s">
        <v>50</v>
      </c>
      <c r="C13" s="2" t="s">
        <v>23</v>
      </c>
      <c r="D13" s="2" t="s">
        <v>23</v>
      </c>
      <c r="E13" s="2" t="s">
        <v>23</v>
      </c>
      <c r="F13" s="2" t="s">
        <v>23</v>
      </c>
      <c r="G13" s="9" t="s">
        <v>23</v>
      </c>
      <c r="H13" s="9" t="s">
        <v>23</v>
      </c>
    </row>
    <row r="14" spans="1:10" x14ac:dyDescent="0.25">
      <c r="A14" s="18" t="s">
        <v>113</v>
      </c>
      <c r="B14" s="3" t="s">
        <v>72</v>
      </c>
      <c r="C14" s="8">
        <v>8.0424771931898698E-4</v>
      </c>
      <c r="D14" s="8">
        <v>1.4137166941154071E-3</v>
      </c>
      <c r="E14" s="8">
        <v>2.1991148575128557E-3</v>
      </c>
      <c r="F14" s="8">
        <v>1.7655750713174638E-3</v>
      </c>
      <c r="G14" s="8">
        <f>MAX(E14:E16)</f>
        <v>2.1991148575128557E-3</v>
      </c>
      <c r="H14" s="8">
        <f>MAX(F14:F16)</f>
        <v>1.7655750713174638E-3</v>
      </c>
    </row>
    <row r="15" spans="1:10" x14ac:dyDescent="0.25">
      <c r="B15" s="3" t="s">
        <v>75</v>
      </c>
      <c r="C15" s="3">
        <v>8.0424771931898698E-4</v>
      </c>
      <c r="D15" s="3">
        <v>1.4137166941154071E-3</v>
      </c>
      <c r="E15" s="3">
        <v>2.1991148575128557E-3</v>
      </c>
      <c r="F15" s="3">
        <v>1.7655750713174638E-3</v>
      </c>
    </row>
    <row r="16" spans="1:10" x14ac:dyDescent="0.25">
      <c r="B16" s="18" t="s">
        <v>114</v>
      </c>
      <c r="C16" s="3">
        <v>8.0424771931898698E-4</v>
      </c>
      <c r="D16" s="3">
        <v>1.4137166941154071E-3</v>
      </c>
      <c r="E16" s="3">
        <v>2.1991148575128557E-3</v>
      </c>
      <c r="F16" s="3">
        <v>1.7655750713174638E-3</v>
      </c>
      <c r="H16" s="1"/>
      <c r="I16" s="21" t="s">
        <v>34</v>
      </c>
      <c r="J16" s="21" t="s">
        <v>29</v>
      </c>
    </row>
    <row r="17" spans="8:10" x14ac:dyDescent="0.25">
      <c r="H17" s="21" t="s">
        <v>38</v>
      </c>
      <c r="I17" s="14"/>
      <c r="J17" s="16">
        <f>(PI()/4)*(I17*(10/1000)^2+I18*(12/1000)^2+I19*(16/1000)^2+I20*(20/1000)^2+I21*(25/1000)^2)</f>
        <v>0</v>
      </c>
    </row>
    <row r="18" spans="8:10" x14ac:dyDescent="0.25">
      <c r="H18" s="21" t="s">
        <v>30</v>
      </c>
      <c r="I18" s="14"/>
    </row>
    <row r="19" spans="8:10" x14ac:dyDescent="0.25">
      <c r="H19" s="21" t="s">
        <v>31</v>
      </c>
      <c r="I19" s="14"/>
    </row>
    <row r="20" spans="8:10" x14ac:dyDescent="0.25">
      <c r="H20" s="21" t="s">
        <v>32</v>
      </c>
      <c r="I20" s="14"/>
    </row>
    <row r="21" spans="8:10" x14ac:dyDescent="0.25">
      <c r="H21" s="21" t="s">
        <v>33</v>
      </c>
      <c r="I21" s="1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D28" sqref="D28"/>
    </sheetView>
  </sheetViews>
  <sheetFormatPr baseColWidth="10" defaultRowHeight="15" x14ac:dyDescent="0.25"/>
  <cols>
    <col min="1" max="1" width="19" customWidth="1"/>
    <col min="2" max="2" width="20.7109375" customWidth="1"/>
    <col min="3" max="3" width="19.7109375" customWidth="1"/>
    <col min="4" max="4" width="21.140625" customWidth="1"/>
    <col min="5" max="5" width="22.140625" customWidth="1"/>
    <col min="8" max="8" width="14.140625" customWidth="1"/>
  </cols>
  <sheetData>
    <row r="1" spans="1:8" x14ac:dyDescent="0.25">
      <c r="B1" s="2" t="s">
        <v>4</v>
      </c>
      <c r="C1" s="2" t="s">
        <v>4</v>
      </c>
      <c r="D1" s="2" t="s">
        <v>5</v>
      </c>
      <c r="E1" s="2" t="s">
        <v>5</v>
      </c>
      <c r="F1" s="2" t="s">
        <v>6</v>
      </c>
      <c r="G1" s="2" t="s">
        <v>6</v>
      </c>
      <c r="H1" s="10" t="s">
        <v>21</v>
      </c>
    </row>
    <row r="2" spans="1:8" x14ac:dyDescent="0.25">
      <c r="A2" s="38" t="s">
        <v>117</v>
      </c>
      <c r="B2" s="7">
        <v>4</v>
      </c>
      <c r="C2" s="7">
        <v>25</v>
      </c>
      <c r="D2" s="7">
        <v>8</v>
      </c>
      <c r="E2" s="7">
        <v>12</v>
      </c>
      <c r="F2" s="7">
        <v>4</v>
      </c>
      <c r="G2" s="7">
        <v>25</v>
      </c>
      <c r="H2" s="7">
        <f t="shared" ref="H2" si="0">(PI()/4)*(B2*(C2/1000)^2+D2*(E2/1000)^2+F2*(G2/1000)^2)</f>
        <v>4.8317695012211025E-3</v>
      </c>
    </row>
    <row r="4" spans="1:8" x14ac:dyDescent="0.25">
      <c r="A4" s="38" t="s">
        <v>123</v>
      </c>
      <c r="B4" s="27">
        <v>4</v>
      </c>
      <c r="C4" s="27">
        <v>25</v>
      </c>
      <c r="D4" s="27">
        <v>14</v>
      </c>
      <c r="E4" s="27">
        <v>25</v>
      </c>
      <c r="F4" s="27">
        <v>14</v>
      </c>
      <c r="G4" s="27">
        <v>25</v>
      </c>
      <c r="H4" s="27">
        <f>(PI()/4)*(B4*(C4/1000)^2+D4*(E4/1000)^2+F4*(G4/1000)^2)</f>
        <v>1.5707963267948967E-2</v>
      </c>
    </row>
    <row r="8" spans="1:8" x14ac:dyDescent="0.25">
      <c r="B8" s="17" t="s">
        <v>121</v>
      </c>
      <c r="C8" s="17" t="s">
        <v>119</v>
      </c>
    </row>
    <row r="9" spans="1:8" x14ac:dyDescent="0.25">
      <c r="B9" s="9" t="s">
        <v>111</v>
      </c>
      <c r="C9" s="9" t="s">
        <v>111</v>
      </c>
    </row>
    <row r="10" spans="1:8" x14ac:dyDescent="0.25">
      <c r="A10" s="39" t="s">
        <v>118</v>
      </c>
      <c r="B10" s="36">
        <f>MAX('Vigas Planta 1'!G3,'Vigas Planta 1'!G30,'Vigas Planta 2'!G3,'Vigas Planta 2'!G30,)</f>
        <v>8.1681408993334627E-3</v>
      </c>
      <c r="C10" s="36">
        <f>MAX('Vigas Planta 1'!H3,'Vigas Planta 1'!H30,'Vigas Planta 2'!H3,'Vigas Planta 2'!H30,)</f>
        <v>5.9878755977421459E-3</v>
      </c>
    </row>
    <row r="11" spans="1:8" x14ac:dyDescent="0.25">
      <c r="A11" t="s">
        <v>128</v>
      </c>
    </row>
    <row r="12" spans="1:8" x14ac:dyDescent="0.25">
      <c r="A12" s="39" t="s">
        <v>124</v>
      </c>
      <c r="B12" s="36">
        <f>MAX('Vigas Planta 3,4,5'!G15,'Vigas Planta 8'!G3,'Vigas Planta 8'!G14)</f>
        <v>1.2095131716320704E-2</v>
      </c>
      <c r="C12" s="36">
        <f>MAX('Vigas Planta 3,4,5'!H15,'Vigas Planta 8'!H3,'Vigas Planta 8'!H14)</f>
        <v>1.0308350894591511E-2</v>
      </c>
    </row>
    <row r="13" spans="1:8" x14ac:dyDescent="0.25">
      <c r="A13" t="s">
        <v>130</v>
      </c>
    </row>
    <row r="14" spans="1:8" x14ac:dyDescent="0.25">
      <c r="A14" s="39" t="s">
        <v>127</v>
      </c>
      <c r="B14" s="36">
        <f>MAX('Vigas Planta 6,7'!G3,)</f>
        <v>2.5132741228718345E-3</v>
      </c>
      <c r="C14" s="36">
        <f>MAX('Vigas Planta 6,7'!H3,)</f>
        <v>2.0608847807549041E-3</v>
      </c>
    </row>
    <row r="15" spans="1:8" x14ac:dyDescent="0.25">
      <c r="A15" t="s">
        <v>131</v>
      </c>
    </row>
    <row r="16" spans="1:8" x14ac:dyDescent="0.25">
      <c r="A16" s="39" t="s">
        <v>125</v>
      </c>
      <c r="B16" s="37">
        <f>'Vigas Planta 3,4,5'!G3</f>
        <v>1.4372786390173304E-2</v>
      </c>
      <c r="C16" s="37">
        <f>'Vigas Planta 3,4,5'!H3</f>
        <v>1.0799224746714915E-2</v>
      </c>
    </row>
    <row r="17" spans="1:3" x14ac:dyDescent="0.25">
      <c r="A17" t="s">
        <v>130</v>
      </c>
    </row>
    <row r="18" spans="1:3" x14ac:dyDescent="0.25">
      <c r="A18" s="39" t="s">
        <v>126</v>
      </c>
      <c r="B18" s="37">
        <f>MAX('Vigas Planta 6,7'!G14,'Vigas Planta 6,7'!G36)</f>
        <v>1.0092366399657214E-2</v>
      </c>
      <c r="C18" s="37">
        <f>MAX('Vigas Planta 6,7'!H14,'Vigas Planta 6,7'!H36)</f>
        <v>7.422012644105888E-3</v>
      </c>
    </row>
    <row r="19" spans="1:3" x14ac:dyDescent="0.25">
      <c r="A19" t="s">
        <v>129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Pilares</vt:lpstr>
      <vt:lpstr>Vigas Planta 1</vt:lpstr>
      <vt:lpstr>Vigas Planta 2</vt:lpstr>
      <vt:lpstr>Vigas Planta 3,4,5</vt:lpstr>
      <vt:lpstr>Vigas Planta 6,7</vt:lpstr>
      <vt:lpstr>Vigas Planta 8</vt:lpstr>
      <vt:lpstr>P y V tipos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Gonzalo</dc:creator>
  <cp:lastModifiedBy>Gonzalo Garcia Sanchez-Arjona</cp:lastModifiedBy>
  <dcterms:created xsi:type="dcterms:W3CDTF">2015-10-21T14:30:49Z</dcterms:created>
  <dcterms:modified xsi:type="dcterms:W3CDTF">2016-07-03T15:30:06Z</dcterms:modified>
</cp:coreProperties>
</file>